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codeName="DieseArbeitsmappe"/>
  <mc:AlternateContent xmlns:mc="http://schemas.openxmlformats.org/markup-compatibility/2006">
    <mc:Choice Requires="x15">
      <x15ac:absPath xmlns:x15ac="http://schemas.microsoft.com/office/spreadsheetml/2010/11/ac" url="C:\Daten\TABELLEN\LVU\Ergebnistabellen\2022\"/>
    </mc:Choice>
  </mc:AlternateContent>
  <xr:revisionPtr revIDLastSave="0" documentId="13_ncr:1_{8AD89DA7-EA3E-4880-9C74-02DA031F205C}" xr6:coauthVersionLast="47" xr6:coauthVersionMax="47" xr10:uidLastSave="{00000000-0000-0000-0000-000000000000}"/>
  <workbookProtection workbookPassword="CAA1" lockStructure="1"/>
  <bookViews>
    <workbookView xWindow="-93" yWindow="-93" windowWidth="25786" windowHeight="13986" firstSheet="8" activeTab="8" xr2:uid="{00000000-000D-0000-FFFF-FFFF00000000}"/>
  </bookViews>
  <sheets>
    <sheet name="Hints1" sheetId="48" r:id="rId1"/>
    <sheet name="Reporting" sheetId="49" r:id="rId2"/>
    <sheet name="Hinweise1" sheetId="50" r:id="rId3"/>
    <sheet name="Hinweise2" sheetId="51" r:id="rId4"/>
    <sheet name="Hinweise3" sheetId="52" r:id="rId5"/>
    <sheet name="Ergebnisangabe" sheetId="57" r:id="rId6"/>
    <sheet name="Kontakt" sheetId="54" r:id="rId7"/>
    <sheet name="Teilnehmerdaten" sheetId="5" r:id="rId8"/>
    <sheet name="Ergebnisse" sheetId="15" r:id="rId9"/>
    <sheet name="Mitteilungen" sheetId="18" r:id="rId10"/>
    <sheet name="Citronensäure" sheetId="66" state="hidden" r:id="rId11"/>
    <sheet name="Glu_Fru_Sacc" sheetId="62" state="hidden" r:id="rId12"/>
    <sheet name="L-Äpfelsäure" sheetId="64" state="hidden" r:id="rId13"/>
    <sheet name="Benzoe_Sorbin" sheetId="65" state="hidden" r:id="rId14"/>
    <sheet name="Farbstoffe_qual" sheetId="58" state="hidden" r:id="rId15"/>
    <sheet name="Farbstoffe_quan" sheetId="59" state="hidden" r:id="rId16"/>
    <sheet name="Farbstoffe" sheetId="60" state="hidden" r:id="rId17"/>
    <sheet name="Fett" sheetId="23" state="hidden" r:id="rId18"/>
  </sheets>
  <externalReferences>
    <externalReference r:id="rId19"/>
    <externalReference r:id="rId20"/>
    <externalReference r:id="rId21"/>
    <externalReference r:id="rId22"/>
    <externalReference r:id="rId23"/>
    <externalReference r:id="rId24"/>
    <externalReference r:id="rId25"/>
  </externalReferences>
  <definedNames>
    <definedName name="_ftn1" localSheetId="0">Hints1!#REF!</definedName>
    <definedName name="_ftn1" localSheetId="2">Hinweise1!#REF!</definedName>
    <definedName name="_ftn1" localSheetId="4">Hinweise3!$A$3</definedName>
    <definedName name="_ftnref1" localSheetId="0">Hints1!$A$3</definedName>
    <definedName name="_ftnref1" localSheetId="2">Hinweise1!$A$2</definedName>
    <definedName name="_ftnref1" localSheetId="4">Hinweise3!#REF!</definedName>
    <definedName name="Daten" localSheetId="10">#REF!</definedName>
    <definedName name="Daten">#REF!</definedName>
    <definedName name="_xlnm.Print_Area" localSheetId="8">Ergebnisse!$A$1:$H$62</definedName>
    <definedName name="_xlnm.Print_Area" localSheetId="2">Hinweise1!$A$1:$C$18</definedName>
    <definedName name="_xlnm.Print_Area" localSheetId="3">Hinweise2!$A$1:$C$8</definedName>
    <definedName name="Elemente">[1]Parameter2!$B$3:$B$18</definedName>
    <definedName name="MBlei" localSheetId="10">#REF!</definedName>
    <definedName name="MBlei">#REF!</definedName>
    <definedName name="OLE_LINK1" localSheetId="5">Ergebnisangabe!$A$20</definedName>
    <definedName name="OLE_LINK1" localSheetId="1">Reporting!$A$14</definedName>
    <definedName name="OLE_LINK2" localSheetId="1">Reporting!$J$7</definedName>
    <definedName name="Parameter2" localSheetId="13">Benzoe_Sorbin!$B$16:$B$17</definedName>
    <definedName name="Parameter2" localSheetId="5">#REF!</definedName>
    <definedName name="Parameter2" localSheetId="11">#REF!</definedName>
    <definedName name="Parameter2" localSheetId="6">#REF!</definedName>
    <definedName name="Parameter2">#REF!</definedName>
    <definedName name="Parameter2alt" localSheetId="10">#REF!</definedName>
    <definedName name="Parameter2alt">#REF!</definedName>
    <definedName name="test" localSheetId="10">[2]Parameter2!$B$3:$B$18</definedName>
    <definedName name="test" localSheetId="5">[3]Parameter2!$B$3:$B$18</definedName>
    <definedName name="test" localSheetId="14">[3]Parameter2!$B$3:$B$18</definedName>
    <definedName name="test" localSheetId="15">[3]Parameter2!$B$3:$B$18</definedName>
    <definedName name="test" localSheetId="11">[4]Parameter2!$B$3:$B$18</definedName>
    <definedName name="test" localSheetId="4">[4]Parameter2!$B$3:$B$18</definedName>
    <definedName name="test" localSheetId="6">[5]Parameter2!$B$3:$B$18</definedName>
    <definedName name="test" localSheetId="12">[3]Parameter2!$B$3:$B$18</definedName>
    <definedName name="test" localSheetId="1">[1]Parameter2!$B$3:$B$18</definedName>
    <definedName name="test">[6]Parameter2!$B$3:$B$18</definedName>
    <definedName name="test1">[7]Parameter2!$B$3:$B$18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15" l="1"/>
  <c r="A13" i="15"/>
  <c r="F5" i="15"/>
  <c r="F4" i="15"/>
  <c r="F20" i="15" l="1"/>
  <c r="I43" i="15" s="1"/>
  <c r="F22" i="15"/>
  <c r="F24" i="15"/>
  <c r="I53" i="15" s="1"/>
  <c r="C25" i="5"/>
  <c r="C26" i="5"/>
  <c r="C27" i="5"/>
  <c r="C28" i="5"/>
  <c r="C15" i="5"/>
  <c r="C16" i="5"/>
  <c r="C17" i="5"/>
  <c r="C18" i="5"/>
  <c r="C19" i="5"/>
  <c r="C20" i="5"/>
  <c r="C21" i="5"/>
  <c r="C22" i="5"/>
  <c r="C23" i="5"/>
  <c r="C24" i="5"/>
  <c r="B15" i="5"/>
  <c r="B16" i="5"/>
  <c r="B17" i="5"/>
  <c r="B18" i="5"/>
  <c r="B19" i="5"/>
  <c r="B20" i="5"/>
  <c r="B21" i="5"/>
  <c r="B22" i="5"/>
  <c r="B23" i="5"/>
  <c r="B24" i="5"/>
  <c r="C1" i="66"/>
  <c r="H24" i="15" s="1"/>
  <c r="A54" i="15" l="1"/>
  <c r="B11" i="5" l="1"/>
  <c r="B10" i="5"/>
  <c r="D32" i="15"/>
  <c r="D31" i="15"/>
  <c r="D30" i="15"/>
  <c r="D29" i="15"/>
  <c r="A36" i="15"/>
  <c r="B28" i="5" s="1"/>
  <c r="A35" i="15"/>
  <c r="B27" i="5" s="1"/>
  <c r="A34" i="15"/>
  <c r="B26" i="5" s="1"/>
  <c r="A33" i="15"/>
  <c r="B25" i="5" s="1"/>
  <c r="B14" i="5" l="1"/>
  <c r="C14" i="5"/>
  <c r="F26" i="15" l="1"/>
  <c r="I57" i="15" s="1"/>
  <c r="F25" i="15"/>
  <c r="I55" i="15" s="1"/>
  <c r="F23" i="15"/>
  <c r="I49" i="15" s="1"/>
  <c r="I47" i="15"/>
  <c r="F21" i="15"/>
  <c r="I45" i="15" s="1"/>
  <c r="C1" i="65" l="1"/>
  <c r="C1" i="64"/>
  <c r="H23" i="15" s="1"/>
  <c r="A50" i="15" s="1"/>
  <c r="C1" i="62"/>
  <c r="H20" i="15" l="1"/>
  <c r="H21" i="15"/>
  <c r="H22" i="15"/>
  <c r="A48" i="15" s="1"/>
  <c r="A46" i="15"/>
  <c r="H26" i="15"/>
  <c r="A58" i="15" s="1"/>
  <c r="H25" i="15"/>
  <c r="A56" i="15" s="1"/>
  <c r="F33" i="15"/>
  <c r="I61" i="15" s="1"/>
  <c r="F29" i="15"/>
  <c r="C1" i="59"/>
  <c r="H33" i="15" s="1"/>
  <c r="C1" i="58"/>
  <c r="H29" i="15" s="1"/>
  <c r="A62" i="15" l="1"/>
  <c r="I59" i="15"/>
  <c r="A60" i="15" s="1"/>
  <c r="F19" i="15"/>
  <c r="I41" i="15" s="1"/>
  <c r="B16" i="54"/>
  <c r="B17" i="54"/>
  <c r="B18" i="54"/>
  <c r="B19" i="54"/>
  <c r="H1" i="18"/>
  <c r="C1" i="23"/>
  <c r="H19" i="15" s="1"/>
  <c r="B1" i="5"/>
  <c r="B2" i="5"/>
  <c r="D5" i="5"/>
  <c r="D8" i="5" s="1"/>
  <c r="B5" i="5" s="1"/>
  <c r="B6" i="5"/>
  <c r="B7" i="5"/>
  <c r="B13" i="5"/>
  <c r="C13" i="5"/>
  <c r="A44" i="15" l="1"/>
  <c r="A4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5"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<sst xmlns="http://schemas.openxmlformats.org/spreadsheetml/2006/main" count="415" uniqueCount="289">
  <si>
    <t>Ergebnisdatenblatt</t>
  </si>
  <si>
    <t>Parameter</t>
  </si>
  <si>
    <t>Einheit</t>
  </si>
  <si>
    <t>Kunden-Nr.</t>
  </si>
  <si>
    <t>Postleitzahl</t>
  </si>
  <si>
    <t>ergebnisse@lvus.de</t>
  </si>
  <si>
    <t>Sonstiges</t>
  </si>
  <si>
    <t>Analysen-
gang 1</t>
  </si>
  <si>
    <t>Analysen-
gang 2</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</si>
  <si>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</si>
  <si>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</si>
  <si>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</si>
  <si>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</si>
  <si>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</si>
  <si>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</si>
  <si>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</si>
  <si>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</si>
  <si>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</si>
  <si>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</si>
  <si>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</si>
  <si>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</si>
  <si>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r>
      <t>Beispiele zur Ergebnisangabe:</t>
    </r>
    <r>
      <rPr>
        <sz val="12"/>
        <rFont val="Times New Roman"/>
        <family val="1"/>
      </rPr>
      <t xml:space="preserve">
In einer Probe wurde der Gehalt von Mangan bestimmt. Es werden folgende rechnerischen Gehalte ermittelt:</t>
    </r>
  </si>
  <si>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</si>
  <si>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</si>
  <si>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</si>
  <si>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</si>
  <si>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</si>
  <si>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</si>
  <si>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</si>
  <si>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</si>
  <si>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</si>
  <si>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Parameter 4</t>
  </si>
  <si>
    <t>Parameter 5</t>
  </si>
  <si>
    <t>Parameter 6</t>
  </si>
  <si>
    <t>Parameter 7</t>
  </si>
  <si>
    <t>Parameter 8</t>
  </si>
  <si>
    <t>Methode</t>
  </si>
  <si>
    <t>Bezeichnung des Analysenverfahrens</t>
  </si>
  <si>
    <t>Anzahl</t>
  </si>
  <si>
    <t>Modifikation</t>
  </si>
  <si>
    <t>x</t>
  </si>
  <si>
    <t>Beispielhafter Wert [mg/kg]</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</si>
  <si>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</si>
  <si>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Teilnahmen</t>
  </si>
  <si>
    <t>Ergebnisangabe mit 3 signifikanten Ziffern [mg/kg]</t>
  </si>
  <si>
    <t>Signifikante
Stellen</t>
  </si>
  <si>
    <t>Deadline</t>
  </si>
  <si>
    <t>Hinweise zur Ergebnisübermittlung und zur Ergebnisangabe</t>
  </si>
  <si>
    <t>Nach der in der Tabelle "Ergebnisse" aufgeführten Deadline eingehende Ergebnisse werden bei der Auswertung nicht berücksichtigt.</t>
  </si>
  <si>
    <t>References to the result transmission and to the indication of result 
(Deadline see "Ergebnisse")</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</si>
  <si>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</si>
  <si>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</si>
  <si>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</si>
  <si>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</si>
  <si>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</si>
  <si>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</si>
  <si>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</si>
  <si>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</si>
  <si>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</si>
  <si>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</si>
  <si>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</si>
  <si>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</si>
  <si>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interne Teilnahme:</t>
  </si>
  <si>
    <t>Hinweise zur Auswertung</t>
  </si>
  <si>
    <t>Zur Vermeidung zu „breiter“ Beurteilungszonen wird deshalb bei der Auswertung bei allen Parametern der Wert der Zielstandardabweichung auf maximal 22 % vom Wert des Medians beschränkt.</t>
  </si>
  <si>
    <t>Before analysing the samples, homogenize the samples again, please. After homogenisation You should analyse both samples with your standard procedures.</t>
  </si>
  <si>
    <t>eMail-Kontrolle:</t>
  </si>
  <si>
    <t>Ergebnis der Überprüfung:</t>
  </si>
  <si>
    <t>Falls Sie einen Parameter nicht bearbeiten, lassen Sie die zugehörigen Ergebnisdatenfelder bitte leer.
If you are not analysing parameters in your laboratory do not write anything into the corresponding fields for the results.</t>
  </si>
  <si>
    <t>Die Beurteilung der Laborergebnisse erfolgt durch Z-Scores, die möglichst über die Vergleichsstandardabweichung des jeweiligen Standardverfahrens aus der Amtlichen Sammlung nach § 64 LFGB berechnet werden. Zusätzlich werden Z-Scores über die nach der Horwitz-
funktion ermittelte Zielstandardabweichung für den jeweiligen Analyten berechnet.</t>
  </si>
  <si>
    <t>Annahmeschluss/Deadline:</t>
  </si>
  <si>
    <t>ja / yes</t>
  </si>
  <si>
    <t>nein / no</t>
  </si>
  <si>
    <t>Schreiben Sie Ihre Daten in die gelb hinterlegten Felder. Geben Sie Ihre Ergebnisse in den aufgeführten Einheiten an.
Write your data into the yellow cells. Give your results in the units of column 2.</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</si>
  <si>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</si>
  <si>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</si>
  <si>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Zur Beschreibung des Analysenverfahrens verwenden Sie bitte die im unteren Teil dieses Datenblatts enthaltenen Auswahlfelder.
To describe your method use the Pulldown-menus following after the result area.</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</si>
  <si>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</si>
  <si>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</si>
  <si>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</si>
  <si>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</si>
  <si>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</si>
  <si>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</si>
  <si>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</si>
  <si>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</si>
  <si>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</si>
  <si>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</si>
  <si>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</si>
  <si>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check of the e-Mail address</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</si>
  <si>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</si>
  <si>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</si>
  <si>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</si>
  <si>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</si>
  <si>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Geben Sie Ihre Ergebnisse mit den in Spalte 3 aufgeführten signifikanten Stellen an. Beispiele hierzu sind in "Hinweise1" enthalten.
Report your results with in column 3 shown significant numbers (there are some examples in sheet "hints1" .</t>
  </si>
  <si>
    <t>Fett</t>
  </si>
  <si>
    <t>§ 64 LFGB Nr. L 06.00-6, modifiziert</t>
  </si>
  <si>
    <t>§ 64 LFGB Nr. L 20.01/02-5</t>
  </si>
  <si>
    <t>§ 64 LFGB Nr. L 20.01/02-5, modifiziert</t>
  </si>
  <si>
    <t>§ 64 LFGB Nr. L 06.00-6</t>
  </si>
  <si>
    <t>Weibull-Stoldt</t>
  </si>
  <si>
    <t>§ 64 LFGB Nr. L 01.00-20</t>
  </si>
  <si>
    <t>§ 64 LFGB Nr. L 01.00-20, modifiziert</t>
  </si>
  <si>
    <t>Soxhlet</t>
  </si>
  <si>
    <t>NMR-Technologie nach Mikrowellentrocknung</t>
  </si>
  <si>
    <t>sonstiges</t>
  </si>
  <si>
    <t>AOAC 948.15</t>
  </si>
  <si>
    <t>Parameter 9</t>
  </si>
  <si>
    <t>Parameter 10</t>
  </si>
  <si>
    <t>Parameter 11</t>
  </si>
  <si>
    <t>Parameter 12</t>
  </si>
  <si>
    <t>Beispiel für die Eingabe von 2 eMail-Adressen:
Example how to type in 2 different e-mail addresses:</t>
  </si>
  <si>
    <t>info@lvus.de; ergebnisse@lvus.de</t>
  </si>
  <si>
    <t>Fett nach Schulte</t>
  </si>
  <si>
    <t>Caviezel (Büchi oder Gerstel)</t>
  </si>
  <si>
    <t>ISO 1444: 1996</t>
  </si>
  <si>
    <t>41</t>
  </si>
  <si>
    <t>g/100 g Probe</t>
  </si>
  <si>
    <t>mg/kg Probe</t>
  </si>
  <si>
    <t>Speiseeis</t>
  </si>
  <si>
    <t>Verfahren /
Extraktion</t>
  </si>
  <si>
    <t>§ 64 LFGB Nr. L 44.00-4</t>
  </si>
  <si>
    <t>§ 64 LFGB Nr. L 44.00-4, modifiziert</t>
  </si>
  <si>
    <t>§ 64 LFGB Nr. L 42.00-13</t>
  </si>
  <si>
    <t>§ 64 LFGB Nr. L 42.00-13, modifiziert</t>
  </si>
  <si>
    <t>DIN 10342</t>
  </si>
  <si>
    <t>Parameter 13</t>
  </si>
  <si>
    <t>§ 64 LFGB Nr. L 42.00-19</t>
  </si>
  <si>
    <t>§ 64 LFGB Nr. L 42.00-19, modifiziert</t>
  </si>
  <si>
    <t>Mikrowellen-Heißextraktion mit Cyclohexan nach Säureaufschluss</t>
  </si>
  <si>
    <t>§ 64 LFGB Nr. L 16.00-5</t>
  </si>
  <si>
    <t>§ 64 LFGB Nr. L 16.00-5, modifiziert</t>
  </si>
  <si>
    <t>Senden Sie elektronisch mitgeteilte Ergebnisse nicht noch zusätzlich per Post oder Telefax.</t>
  </si>
  <si>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</si>
  <si>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</si>
  <si>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Nach dem Eingang in unserer Mailbox "ergebnisse@lvus.de" erhalten Sie automatisch eine Benachrichtigung/Bestätigung über den Eingang Ihrer eMail.</t>
  </si>
  <si>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</si>
  <si>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</si>
  <si>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</si>
  <si>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</si>
  <si>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</si>
  <si>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t>Die Felder zur Eingabe Ihrer Ergebnisdaten sind nicht mit einer festen Nachkommazahl vordefiniert, um keine Hinweise auf eventuelle Gehalte von Parametern zu geben.</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</si>
  <si>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</si>
  <si>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</si>
  <si>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t xml:space="preserve">Benutzen Sie für die Ergebnisübermittlung diese vordefinierte Tabelle im Excelformat. Die Tabelle steht auch auf unserer Homepage (www.lvus.de) im Bereich „Download“ bereit. </t>
  </si>
  <si>
    <t>Zur Bestimmung der Parameter sollen zwei vollständig getrennte Analysengänge durch¬geführt werden. Verwenden Sie für die Analysengänge 1 und 2 Probenmaterial aus verschiedenen Probeneinheiten.</t>
  </si>
  <si>
    <t>Hinweise zum Erfassen und Einsenden der Untersuchungsergebnisse</t>
  </si>
  <si>
    <t>Butyrometer</t>
  </si>
  <si>
    <t>Glucose</t>
  </si>
  <si>
    <t>Saccharose</t>
  </si>
  <si>
    <t>L-Äpfelsäure</t>
  </si>
  <si>
    <t>Sorbinsäure</t>
  </si>
  <si>
    <t>Benzoesäure</t>
  </si>
  <si>
    <t>Nachgewiesener Farbstoff</t>
  </si>
  <si>
    <t>X</t>
  </si>
  <si>
    <t>mg/kg</t>
  </si>
  <si>
    <t>Farbstoffe</t>
  </si>
  <si>
    <t>§ 64 LFGB Nr. L 26.11.03-14</t>
  </si>
  <si>
    <t>§ 64 LFGB Nr. L 26.11.03-14, modifiziert</t>
  </si>
  <si>
    <t>Isolierung und Anreicherung: Wollfadenmethode; HPLC</t>
  </si>
  <si>
    <t>Isolierung und Anreicherung: Wollfadenmethode; DC</t>
  </si>
  <si>
    <t>Isolierung und Anreicherung: Wollfadenmethode; Papierchromatographie</t>
  </si>
  <si>
    <t>Isolierung und Anreicherung: Polyamidpulver; HPLC</t>
  </si>
  <si>
    <t>Isolierung und Anreicherung: Polyamidpulver; DC</t>
  </si>
  <si>
    <t>Isolierung und Anreicherung: C18-Kartusche; HPLC</t>
  </si>
  <si>
    <t>Isolierung und Anreicherung: C18-Kartusche; DC</t>
  </si>
  <si>
    <t>Ammoniakauszug, Reinigung über DEAe-Cellulose-Säule, DC</t>
  </si>
  <si>
    <t>Ammoniakauszug, Reinigung über DEAe-Cellulose-Säule, HPLC</t>
  </si>
  <si>
    <t>Ggf. Zentrifugation/Filtration/Klärung (ohne Anreicherung); HPLC</t>
  </si>
  <si>
    <t>Extraktion mit Acetonitril, HPLC</t>
  </si>
  <si>
    <t>Isolierung und Anreicherung: Polyamid; Papierchromatographie</t>
  </si>
  <si>
    <t>Extraktion mit DMSO, HPLC</t>
  </si>
  <si>
    <t>Isolierung und Anreicherung: Kartusche; HPTLC</t>
  </si>
  <si>
    <t>§ 64 LFGB Nr. L 08.00-50 und Nr. L 08.00-51</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</si>
  <si>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</si>
  <si>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</si>
  <si>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</si>
  <si>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</si>
  <si>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</si>
  <si>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Wassriger Auszug mittels HPLC-DAD</t>
  </si>
  <si>
    <t>Aufarbeitung § 64 LFGB Nr. L 08.00-51, DEAE-Cellulose-Säule, HPLC-DAD</t>
  </si>
  <si>
    <t>Schweizerisches Lebensmittelbuch  Nr. 1576.2, Februar 2008</t>
  </si>
  <si>
    <t>§ 64 LFGB Nr. L 08.00-12</t>
  </si>
  <si>
    <t>lfd. Nr.</t>
  </si>
  <si>
    <t>Bezeichnung des Farbstoffes</t>
  </si>
  <si>
    <t>E 102 (Tartrazin)</t>
  </si>
  <si>
    <t>E 104 (Chinolingelb)</t>
  </si>
  <si>
    <t>E 110 (Gelborange S)</t>
  </si>
  <si>
    <t>E 120 (Karmin)</t>
  </si>
  <si>
    <t>4-Amino-Karminsäure (aus E 120)</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</si>
  <si>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</si>
  <si>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</si>
  <si>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</si>
  <si>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</si>
  <si>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</si>
  <si>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</si>
  <si>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</si>
  <si>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</si>
  <si>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</si>
  <si>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</si>
  <si>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</si>
  <si>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</si>
  <si>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kein weiterer Farbstoff identifiziert</t>
  </si>
  <si>
    <t>Farbstoffe nicht untersucht</t>
  </si>
  <si>
    <t>E 162 (Betain, Rote Bete)</t>
  </si>
  <si>
    <t>Rotsandelholz</t>
  </si>
  <si>
    <t>Angkak</t>
  </si>
  <si>
    <t>E 105 (Fast Yellow AB)</t>
  </si>
  <si>
    <t>E 107 (Gelb 2G)</t>
  </si>
  <si>
    <t>Farbstoff nicht quantifiziert</t>
  </si>
  <si>
    <t>Fructose</t>
  </si>
  <si>
    <t>Farbstoffe, qualitativ</t>
  </si>
  <si>
    <t>Farbstoffe, quantitativ</t>
  </si>
  <si>
    <t>§ 64 LFGB Nr. L 52.06-5 (enzymatisches Verfahren)</t>
  </si>
  <si>
    <t>§ 64 LFGB Nr. L 52.06-5 (enzymatisches Verfahren), modifiziert</t>
  </si>
  <si>
    <t>Enzymatisch nach r-biopharm / Roche Nr. 10 716 260 035 (Saccharose, Glucose, Fructose)</t>
  </si>
  <si>
    <t>Enzymatisch nach r-biopharm / Roche Nr. 10 139 106 035 (Glucose, Fructose)</t>
  </si>
  <si>
    <t>Enzymatisch nach r-biopharm / Roche Best.Nr. 11 113 950 035 (Maltose, Saccharose, Glucose)</t>
  </si>
  <si>
    <t>SCIL-Testsatz Nr. 1247</t>
  </si>
  <si>
    <t>HPLC- oder IC-Verfahren mit RI-Detektion</t>
  </si>
  <si>
    <t>HPLC- oder IC-Verfahren mit sonstiger Detektion</t>
  </si>
  <si>
    <t>IFU Nr. 55</t>
  </si>
  <si>
    <t>Enzymatisch nach r-biopharm / Roche Nr. 10 716 251 035 (Glucose)</t>
  </si>
  <si>
    <t>Enzymatisch nach r-biopharm / Roche Nr. 10 139 041 035 (Saccharose, Glucose)</t>
  </si>
  <si>
    <t>Scil Testsatz Best-Nr. 1211</t>
  </si>
  <si>
    <t>Enzymatisch nach r-biopharm / Roche Nr. 10 139 068 035</t>
  </si>
  <si>
    <t>Enzymatisch nach Enzytek E1215</t>
  </si>
  <si>
    <t>Enzymatisch nach Enzytek E5280</t>
  </si>
  <si>
    <t>Enzymatisch (sonstige Quelle)</t>
  </si>
  <si>
    <t>HPLC</t>
  </si>
  <si>
    <t>§ 64 LFGB Nr. L 31.00-15</t>
  </si>
  <si>
    <t>§ 64 LFGB Nr. L 31.00-15, modifiziert</t>
  </si>
  <si>
    <t>§ 64 LFGB Nr. L 00.00-9</t>
  </si>
  <si>
    <t>§ 64 LFGB Nr. L 00.00-9, modifiziert</t>
  </si>
  <si>
    <t>§ 64 LFGB Nr. L 00.00-10</t>
  </si>
  <si>
    <t>§ 64 LFGB Nr. L 00.00-10, modifiziert</t>
  </si>
  <si>
    <t>§ 64 LFGB Nr. L 00.00-28</t>
  </si>
  <si>
    <t>§ 64 LFGB Nr. L 00.00-28, modifiziert</t>
  </si>
  <si>
    <t>HPLC-Verfahren (UV- oder DAD-Detektion)</t>
  </si>
  <si>
    <r>
      <t xml:space="preserve">HPLC nach Hagenauer-Heuer, Deutsche Lebensmittelrundschau </t>
    </r>
    <r>
      <rPr>
        <u/>
        <sz val="11"/>
        <rFont val="Times New Roman"/>
        <family val="1"/>
      </rPr>
      <t>86</t>
    </r>
    <r>
      <rPr>
        <sz val="11"/>
        <rFont val="Times New Roman"/>
        <family val="1"/>
      </rPr>
      <t xml:space="preserve"> Heft 1 (1990)</t>
    </r>
  </si>
  <si>
    <t>Wasserdampfdestillation mit anschließender HPLC-Detektion</t>
  </si>
  <si>
    <t>Wasserdampfdestillation mit anschließender UV-Detektion</t>
  </si>
  <si>
    <t>Aufarbeitung über Strata SAX Phenomenex-Kartusche; HPLC mit DAD</t>
  </si>
  <si>
    <t>HPLC-Verfahren (UV-Detektion) nach Schulte</t>
  </si>
  <si>
    <t>Glucose_Fructose</t>
  </si>
  <si>
    <t>Sorbinsre</t>
  </si>
  <si>
    <t>Benzoesre</t>
  </si>
  <si>
    <t>Parameter 14</t>
  </si>
  <si>
    <t>Parameter 15</t>
  </si>
  <si>
    <t>Parameter 16</t>
  </si>
  <si>
    <t>Enzymatisch, r-biopharm E 8180</t>
  </si>
  <si>
    <t>Enzymatisch, r-biopharm E 8160</t>
  </si>
  <si>
    <t>NH3/MeOH extrahiert, Messung mittels LC-MS/MS</t>
  </si>
  <si>
    <t>Es wird empfohlen, eine zweite eMail-Adresse in Form eines Funktionspostfaches anzugeben. Dadurch wird sichergestellt, dass die Auswertung auch zugestellt werden kann. Geben Sie hierzu die zweite Adresse getrennt durch ein Semikolon mit nachfolgendem Leerzeichen ein.</t>
  </si>
  <si>
    <t>It is recommended to provide a second email address in the form of a functional mailbox. This ensures that the evaluation can be delivered. To do this, enter the second address separated by a semicolon followed by a space.</t>
  </si>
  <si>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results server will only accept your result table if the email addresses in both cells match.</t>
    </r>
  </si>
  <si>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</si>
  <si>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t>Kontaktname</t>
  </si>
  <si>
    <t>Mailadresse</t>
  </si>
  <si>
    <t>Zertifikat geeignet</t>
  </si>
  <si>
    <t>Beschreibung der verwendeten Analysenverfahren</t>
  </si>
  <si>
    <t>Citronensäure, kristallwasserfrei</t>
  </si>
  <si>
    <t>Citronensäure</t>
  </si>
  <si>
    <t>Saccharose, kristallwasserfrei</t>
  </si>
  <si>
    <t>Glucose, kristallwasserfrei</t>
  </si>
  <si>
    <t>Fructose, kristallwasserfrei</t>
  </si>
  <si>
    <t>1H-NMR</t>
  </si>
  <si>
    <t>§ 64 LFGB Nr. L 31.00-14 (enzymatisches Verfahren)</t>
  </si>
  <si>
    <t>§ 64 LFGB Nr. L 31.00-14 (enzymatisches Verfahren), modifiziert</t>
  </si>
  <si>
    <t>Enzymatisch nach r-biopharm / Roche Nr.  10 139076 035</t>
  </si>
  <si>
    <t>Enzymatisch nach Scil-Testsatz Nr. 1241</t>
  </si>
  <si>
    <t>§ 64 LFGB Nr. L 26.11.03-5 (enzymatisches Verfahren)</t>
  </si>
  <si>
    <t>§ 64 LFGB Nr. L 26.11.03-5 (enzymatisches Verfahren), modifiziert</t>
  </si>
  <si>
    <t>§ 64 LFGB Nr. L 26.04-4 (enzymatisches Verfahren)</t>
  </si>
  <si>
    <t>§ 64 LFGB Nr. L 26.04-4 (enzymatisches Verfahren), modifiziert</t>
  </si>
  <si>
    <t>HPLC (diverse Detektoren)</t>
  </si>
  <si>
    <t>Ionenchromatographie (diverse Detektoren)</t>
  </si>
  <si>
    <t>IFU Nr. 22</t>
  </si>
  <si>
    <t>NMR</t>
  </si>
  <si>
    <t>EnzymFast</t>
  </si>
  <si>
    <t>enzymatisch nach Megazyme K-CITR</t>
  </si>
  <si>
    <t>Enzymatisch nach Enzytec E1214</t>
  </si>
  <si>
    <t>H1-NMR</t>
  </si>
  <si>
    <t>Enzymatisch, Thermo Scientific, 984327</t>
  </si>
  <si>
    <t>§ 64 LFGB Nr. L .07.00-13: 2017-10</t>
  </si>
  <si>
    <t>Bitte auswählen / Please select</t>
  </si>
  <si>
    <t>§ 64 LFGB Nr. L 31.00-12 / 31.00-13 (enzymatisches Verfahren)</t>
  </si>
  <si>
    <t>§ 64 LFGB Nr. L 31.00-12 / 31.00-13 (enzymatisches Verfahren), modifiziert</t>
  </si>
  <si>
    <t>?</t>
  </si>
  <si>
    <t>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</si>
</sst>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6"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b/>
      <sz val="12"/>
      <color indexed="10"/>
      <name val="Times New Roman"/>
      <family val="1"/>
    </font>
    <font>
      <u/>
      <sz val="12"/>
      <color indexed="12"/>
      <name val="Times New Roman"/>
      <family val="1"/>
    </font>
    <font>
      <b/>
      <sz val="14"/>
      <color indexed="10"/>
      <name val="Times New Roman"/>
      <family val="1"/>
    </font>
    <font>
      <sz val="10"/>
      <name val="Times New Roman"/>
      <family val="1"/>
    </font>
    <font>
      <sz val="11"/>
      <color indexed="9"/>
      <name val="Times New Roman"/>
      <family val="1"/>
    </font>
    <font>
      <sz val="13"/>
      <name val="Times New Roman"/>
      <family val="1"/>
    </font>
    <font>
      <sz val="13"/>
      <color indexed="9"/>
      <name val="Times New Roman"/>
      <family val="1"/>
    </font>
    <font>
      <sz val="12"/>
      <color indexed="10"/>
      <name val="Times New Roman"/>
      <family val="1"/>
    </font>
    <font>
      <b/>
      <sz val="11"/>
      <name val="Times New Roman"/>
      <family val="1"/>
    </font>
    <font>
      <sz val="11"/>
      <color indexed="12"/>
      <name val="Times New Roman"/>
      <family val="1"/>
    </font>
    <font>
      <i/>
      <vertAlign val="subscript"/>
      <sz val="11"/>
      <name val="Times New Roman"/>
      <family val="1"/>
    </font>
    <font>
      <sz val="12"/>
      <color indexed="9"/>
      <name val="Times New Roman"/>
      <family val="1"/>
    </font>
    <font>
      <sz val="11"/>
      <color indexed="8"/>
      <name val="Calibri"/>
      <family val="2"/>
    </font>
    <font>
      <sz val="11"/>
      <color indexed="9"/>
      <name val="Calibri"/>
      <family val="2"/>
    </font>
    <font>
      <sz val="13"/>
      <color theme="0"/>
      <name val="Times New Roman"/>
      <family val="1"/>
    </font>
    <font>
      <b/>
      <sz val="13"/>
      <color rgb="FFFF0000"/>
      <name val="Times New Roman"/>
      <family val="1"/>
    </font>
    <font>
      <sz val="12"/>
      <color indexed="22"/>
      <name val="Times New Roman"/>
      <family val="1"/>
    </font>
    <font>
      <sz val="10"/>
      <name val="Arial"/>
      <family val="2"/>
    </font>
    <font>
      <u/>
      <sz val="11"/>
      <name val="Times New Roman"/>
      <family val="1"/>
    </font>
    <font>
      <b/>
      <sz val="11"/>
      <color rgb="FFFF0000"/>
      <name val="Times New Roman"/>
      <family val="1"/>
    </font>
    <font>
      <b/>
      <sz val="12"/>
      <color rgb="FFFF0000"/>
      <name val="Times New Roman"/>
      <family val="1"/>
    </font>
  </fonts>
  <fills count="17">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2"/>
      </patternFill>
    </fill>
    <fill>
      <patternFill patternType="solid">
        <fgColor indexed="49"/>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indexed="29"/>
      </patternFill>
    </fill>
    <fill>
      <patternFill patternType="solid">
        <fgColor indexed="43"/>
      </patternFill>
    </fill>
    <fill>
      <patternFill patternType="solid">
        <fgColor theme="4" tint="0.79998168889431442"/>
        <bgColor indexed="64"/>
      </patternFill>
    </fill>
    <fill>
      <patternFill patternType="solid">
        <fgColor theme="6"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right/>
      <top style="thick">
        <color indexed="17"/>
      </top>
      <bottom style="thin">
        <color indexed="17"/>
      </bottom>
      <diagonal/>
    </border>
    <border>
      <left/>
      <right/>
      <top/>
      <bottom style="thin">
        <color indexed="64"/>
      </bottom>
      <diagonal/>
    </border>
    <border>
      <left style="thin">
        <color indexed="64"/>
      </left>
      <right style="thin">
        <color indexed="64"/>
      </right>
      <top/>
      <bottom style="thin">
        <color indexed="64"/>
      </bottom>
      <diagonal/>
    </border>
  </borders>
  <cellStyleXfs count="27">
    <xf numFmtId="0" fontId="0" fillId="0" borderId="0"/>
    <xf numFmtId="0" fontId="2" fillId="0" borderId="0" applyNumberFormat="0" applyFill="0" applyBorder="0" applyAlignment="0" applyProtection="0">
      <alignment vertical="top"/>
      <protection locked="0"/>
    </xf>
    <xf numFmtId="0" fontId="6" fillId="0" borderId="0"/>
    <xf numFmtId="44" fontId="1" fillId="0" borderId="0" applyFont="0" applyFill="0" applyBorder="0" applyAlignment="0" applyProtection="0"/>
    <xf numFmtId="0" fontId="27" fillId="4" borderId="0" applyNumberFormat="0" applyBorder="0" applyAlignment="0" applyProtection="0"/>
    <xf numFmtId="0" fontId="27" fillId="3" borderId="0" applyNumberFormat="0" applyBorder="0" applyAlignment="0" applyProtection="0"/>
    <xf numFmtId="0" fontId="27" fillId="5" borderId="0" applyNumberFormat="0" applyBorder="0" applyAlignment="0" applyProtection="0"/>
    <xf numFmtId="0" fontId="27" fillId="4" borderId="0" applyNumberFormat="0" applyBorder="0" applyAlignment="0" applyProtection="0"/>
    <xf numFmtId="0" fontId="27" fillId="2" borderId="0" applyNumberFormat="0" applyBorder="0" applyAlignment="0" applyProtection="0"/>
    <xf numFmtId="0" fontId="27" fillId="3" borderId="0" applyNumberFormat="0" applyBorder="0" applyAlignment="0" applyProtection="0"/>
    <xf numFmtId="0" fontId="27" fillId="7"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7"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8" fillId="8"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3" borderId="0" applyNumberFormat="0" applyBorder="0" applyAlignment="0" applyProtection="0"/>
    <xf numFmtId="0" fontId="2" fillId="0" borderId="0" applyNumberFormat="0" applyFill="0" applyBorder="0" applyAlignment="0" applyProtection="0">
      <alignment vertical="top"/>
      <protection locked="0"/>
    </xf>
    <xf numFmtId="0" fontId="6" fillId="0" borderId="0"/>
    <xf numFmtId="0" fontId="1" fillId="0" borderId="0"/>
    <xf numFmtId="0" fontId="32" fillId="0" borderId="0"/>
    <xf numFmtId="0" fontId="1" fillId="0" borderId="0"/>
  </cellStyleXfs>
  <cellXfs count="154">
    <xf numFmtId="0" fontId="0" fillId="0" borderId="0" xfId="0"/>
    <xf numFmtId="0" fontId="5" fillId="0" borderId="0" xfId="0" applyFont="1"/>
    <xf numFmtId="0" fontId="0" fillId="9" borderId="0" xfId="0" applyFill="1"/>
    <xf numFmtId="0" fontId="9" fillId="0" borderId="0" xfId="0" applyFont="1"/>
    <xf numFmtId="0" fontId="0" fillId="9" borderId="0" xfId="0" applyFill="1" applyAlignment="1">
      <alignment horizontal="center"/>
    </xf>
    <xf numFmtId="0" fontId="5" fillId="10" borderId="0" xfId="0" applyFont="1" applyFill="1"/>
    <xf numFmtId="0" fontId="16" fillId="10" borderId="0" xfId="1" applyFont="1" applyFill="1" applyAlignment="1" applyProtection="1">
      <alignment horizontal="justify"/>
    </xf>
    <xf numFmtId="0" fontId="5" fillId="10" borderId="1" xfId="0" applyFont="1" applyFill="1" applyBorder="1" applyAlignment="1">
      <alignment horizontal="left" vertical="top" wrapText="1"/>
    </xf>
    <xf numFmtId="0" fontId="5" fillId="10" borderId="1" xfId="0" applyFont="1" applyFill="1" applyBorder="1" applyAlignment="1">
      <alignment horizontal="center" vertical="top" wrapText="1"/>
    </xf>
    <xf numFmtId="0" fontId="0" fillId="0" borderId="0" xfId="0" applyProtection="1">
      <protection locked="0"/>
    </xf>
    <xf numFmtId="0" fontId="3" fillId="0" borderId="0" xfId="0" applyFont="1" applyProtection="1">
      <protection hidden="1"/>
    </xf>
    <xf numFmtId="0" fontId="4" fillId="0" borderId="0" xfId="0" applyFont="1" applyProtection="1">
      <protection hidden="1"/>
    </xf>
    <xf numFmtId="0" fontId="8" fillId="0" borderId="0" xfId="0" applyFont="1" applyProtection="1">
      <protection hidden="1"/>
    </xf>
    <xf numFmtId="0" fontId="7" fillId="0" borderId="0" xfId="0" applyFont="1" applyProtection="1">
      <protection hidden="1"/>
    </xf>
    <xf numFmtId="0" fontId="0" fillId="0" borderId="0" xfId="0" applyProtection="1">
      <protection hidden="1"/>
    </xf>
    <xf numFmtId="0" fontId="11" fillId="0" borderId="0" xfId="0" applyFont="1" applyProtection="1">
      <protection hidden="1"/>
    </xf>
    <xf numFmtId="0" fontId="10" fillId="0" borderId="0" xfId="0" applyFont="1" applyProtection="1">
      <protection hidden="1"/>
    </xf>
    <xf numFmtId="14" fontId="17" fillId="0" borderId="0" xfId="0" applyNumberFormat="1" applyFont="1" applyAlignment="1" applyProtection="1">
      <alignment horizontal="left"/>
      <protection hidden="1"/>
    </xf>
    <xf numFmtId="0" fontId="0" fillId="0" borderId="0" xfId="0" applyAlignment="1" applyProtection="1">
      <alignment vertical="center"/>
      <protection hidden="1"/>
    </xf>
    <xf numFmtId="0" fontId="12" fillId="11" borderId="0" xfId="0" applyFont="1" applyFill="1" applyAlignment="1" applyProtection="1">
      <alignment vertical="center"/>
      <protection hidden="1"/>
    </xf>
    <xf numFmtId="0" fontId="19" fillId="0" borderId="0" xfId="0" applyFont="1" applyProtection="1">
      <protection hidden="1"/>
    </xf>
    <xf numFmtId="0" fontId="18" fillId="0" borderId="0" xfId="0" applyFont="1" applyAlignment="1" applyProtection="1">
      <alignment horizontal="left" wrapText="1"/>
      <protection hidden="1"/>
    </xf>
    <xf numFmtId="0" fontId="20" fillId="0" borderId="0" xfId="0" applyFont="1" applyProtection="1">
      <protection hidden="1"/>
    </xf>
    <xf numFmtId="0" fontId="20" fillId="0" borderId="0" xfId="0" applyFont="1" applyAlignment="1" applyProtection="1">
      <alignment wrapText="1"/>
      <protection hidden="1"/>
    </xf>
    <xf numFmtId="0" fontId="20" fillId="0" borderId="0" xfId="0" applyFont="1" applyAlignment="1">
      <alignment wrapText="1"/>
    </xf>
    <xf numFmtId="0" fontId="20" fillId="0" borderId="0" xfId="0" applyFont="1" applyAlignment="1" applyProtection="1">
      <alignment horizontal="left" wrapText="1"/>
      <protection hidden="1"/>
    </xf>
    <xf numFmtId="0" fontId="20" fillId="0" borderId="0" xfId="0" applyFont="1" applyAlignment="1" applyProtection="1">
      <alignment horizontal="center"/>
      <protection hidden="1"/>
    </xf>
    <xf numFmtId="0" fontId="21" fillId="0" borderId="0" xfId="0" applyFont="1" applyAlignment="1" applyProtection="1">
      <alignment horizontal="center"/>
      <protection hidden="1"/>
    </xf>
    <xf numFmtId="0" fontId="20" fillId="11" borderId="0" xfId="0" applyFont="1" applyFill="1" applyAlignment="1" applyProtection="1">
      <alignment vertical="center" wrapText="1"/>
      <protection hidden="1"/>
    </xf>
    <xf numFmtId="0" fontId="18" fillId="0" borderId="0" xfId="0" applyFont="1" applyAlignment="1">
      <alignment horizontal="left" wrapText="1"/>
    </xf>
    <xf numFmtId="49" fontId="0" fillId="9" borderId="0" xfId="0" applyNumberFormat="1" applyFill="1" applyAlignment="1">
      <alignment horizontal="center"/>
    </xf>
    <xf numFmtId="0" fontId="20" fillId="0" borderId="0" xfId="0" applyFont="1" applyAlignment="1" applyProtection="1">
      <alignment horizontal="center" vertical="center"/>
      <protection hidden="1"/>
    </xf>
    <xf numFmtId="14" fontId="0" fillId="9" borderId="0" xfId="0" applyNumberFormat="1" applyFill="1" applyAlignment="1">
      <alignment horizontal="center"/>
    </xf>
    <xf numFmtId="2" fontId="22" fillId="10" borderId="1" xfId="0" applyNumberFormat="1" applyFont="1" applyFill="1" applyBorder="1" applyAlignment="1">
      <alignment horizontal="center" vertical="top" wrapText="1"/>
    </xf>
    <xf numFmtId="0" fontId="23" fillId="0" borderId="0" xfId="0" applyFont="1"/>
    <xf numFmtId="0" fontId="6" fillId="11" borderId="1" xfId="0" applyFont="1" applyFill="1" applyBorder="1" applyAlignment="1">
      <alignment horizontal="left" vertical="top" wrapText="1"/>
    </xf>
    <xf numFmtId="0" fontId="9" fillId="0" borderId="0" xfId="0" applyFont="1" applyAlignment="1">
      <alignment vertical="center"/>
    </xf>
    <xf numFmtId="0" fontId="0" fillId="0" borderId="0" xfId="0" applyAlignment="1">
      <alignment vertical="center"/>
    </xf>
    <xf numFmtId="0" fontId="23" fillId="0" borderId="0" xfId="0" applyFont="1" applyAlignment="1">
      <alignment vertical="center"/>
    </xf>
    <xf numFmtId="49" fontId="0" fillId="9" borderId="0" xfId="0" applyNumberFormat="1" applyFill="1" applyAlignment="1" applyProtection="1">
      <alignment vertical="center"/>
      <protection locked="0"/>
    </xf>
    <xf numFmtId="0" fontId="12" fillId="0" borderId="0" xfId="0" applyFont="1" applyAlignment="1">
      <alignment vertical="center"/>
    </xf>
    <xf numFmtId="0" fontId="18" fillId="10" borderId="0" xfId="0" applyFont="1" applyFill="1" applyProtection="1">
      <protection hidden="1"/>
    </xf>
    <xf numFmtId="0" fontId="22" fillId="0" borderId="0" xfId="0" applyFont="1" applyAlignment="1" applyProtection="1">
      <alignment vertical="center"/>
      <protection hidden="1"/>
    </xf>
    <xf numFmtId="0" fontId="18" fillId="0" borderId="0" xfId="0" applyFont="1" applyAlignment="1" applyProtection="1">
      <alignment horizontal="left"/>
      <protection hidden="1"/>
    </xf>
    <xf numFmtId="0" fontId="8" fillId="11" borderId="0" xfId="0" applyFont="1" applyFill="1" applyProtection="1">
      <protection hidden="1"/>
    </xf>
    <xf numFmtId="0" fontId="6" fillId="0" borderId="0" xfId="0" applyFont="1"/>
    <xf numFmtId="0" fontId="8" fillId="0" borderId="0" xfId="0" applyFont="1" applyAlignment="1" applyProtection="1">
      <alignment horizontal="center" vertical="center"/>
      <protection hidden="1"/>
    </xf>
    <xf numFmtId="0" fontId="18" fillId="0" borderId="0" xfId="0" applyFont="1" applyAlignment="1">
      <alignment horizontal="justify" vertical="top" wrapText="1"/>
    </xf>
    <xf numFmtId="0" fontId="8" fillId="0" borderId="0" xfId="0" applyFont="1" applyAlignment="1">
      <alignment vertical="center" wrapText="1"/>
    </xf>
    <xf numFmtId="0" fontId="18" fillId="0" borderId="0" xfId="0" applyFont="1"/>
    <xf numFmtId="0" fontId="18" fillId="0" borderId="0" xfId="0" applyFont="1" applyProtection="1">
      <protection locked="0"/>
    </xf>
    <xf numFmtId="0" fontId="18" fillId="0" borderId="3" xfId="0" applyFont="1" applyBorder="1" applyAlignment="1">
      <alignment horizontal="justify" vertical="top" wrapText="1"/>
    </xf>
    <xf numFmtId="0" fontId="5" fillId="0" borderId="0" xfId="0" applyFont="1" applyAlignment="1">
      <alignment vertical="center" wrapText="1"/>
    </xf>
    <xf numFmtId="0" fontId="5" fillId="0" borderId="0" xfId="0" applyFont="1" applyAlignment="1" applyProtection="1">
      <alignment horizontal="center" vertical="center"/>
      <protection hidden="1"/>
    </xf>
    <xf numFmtId="0" fontId="5" fillId="0" borderId="0" xfId="0" applyFont="1" applyProtection="1">
      <protection hidden="1"/>
    </xf>
    <xf numFmtId="0" fontId="12" fillId="0" borderId="0" xfId="0" applyFont="1" applyProtection="1">
      <protection hidden="1"/>
    </xf>
    <xf numFmtId="0" fontId="24" fillId="0" borderId="0" xfId="0" applyFont="1" applyAlignment="1">
      <alignment horizontal="left" vertical="center" wrapText="1"/>
    </xf>
    <xf numFmtId="0" fontId="24" fillId="0" borderId="0" xfId="0" applyFont="1" applyAlignment="1">
      <alignment horizontal="left" vertical="center"/>
    </xf>
    <xf numFmtId="0" fontId="0" fillId="10" borderId="0" xfId="0" applyFill="1"/>
    <xf numFmtId="49" fontId="2" fillId="9" borderId="0" xfId="1" applyNumberFormat="1" applyFill="1" applyAlignment="1" applyProtection="1">
      <alignment vertical="center"/>
      <protection locked="0"/>
    </xf>
    <xf numFmtId="0" fontId="18" fillId="0" borderId="0" xfId="0" applyFont="1" applyAlignment="1" applyProtection="1">
      <alignment horizontal="justify" vertical="top" wrapText="1"/>
      <protection hidden="1"/>
    </xf>
    <xf numFmtId="0" fontId="26" fillId="0" borderId="0" xfId="0" applyFont="1" applyProtection="1">
      <protection hidden="1"/>
    </xf>
    <xf numFmtId="0" fontId="20" fillId="11" borderId="0" xfId="0" applyFont="1" applyFill="1" applyProtection="1">
      <protection hidden="1"/>
    </xf>
    <xf numFmtId="0" fontId="29" fillId="0" borderId="0" xfId="0" applyFont="1" applyProtection="1">
      <protection hidden="1"/>
    </xf>
    <xf numFmtId="0" fontId="18" fillId="0" borderId="0" xfId="0" applyFont="1" applyProtection="1">
      <protection hidden="1"/>
    </xf>
    <xf numFmtId="49" fontId="5" fillId="9" borderId="0" xfId="0" applyNumberFormat="1" applyFont="1" applyFill="1" applyProtection="1">
      <protection locked="0"/>
    </xf>
    <xf numFmtId="49" fontId="20" fillId="9" borderId="0" xfId="0" applyNumberFormat="1" applyFont="1" applyFill="1" applyAlignment="1" applyProtection="1">
      <alignment vertical="center"/>
      <protection locked="0"/>
    </xf>
    <xf numFmtId="0" fontId="6" fillId="10" borderId="0" xfId="2" applyFill="1"/>
    <xf numFmtId="0" fontId="5" fillId="11" borderId="0" xfId="0" applyFont="1" applyFill="1" applyAlignment="1" applyProtection="1">
      <alignment vertical="center" wrapText="1"/>
      <protection hidden="1"/>
    </xf>
    <xf numFmtId="0" fontId="31" fillId="0" borderId="0" xfId="0" applyFont="1" applyAlignment="1" applyProtection="1">
      <alignment horizontal="center" vertical="center"/>
      <protection hidden="1"/>
    </xf>
    <xf numFmtId="0" fontId="5" fillId="0" borderId="0" xfId="0" applyFont="1" applyAlignment="1" applyProtection="1">
      <alignment horizontal="left" vertical="center" wrapText="1"/>
      <protection hidden="1"/>
    </xf>
    <xf numFmtId="0" fontId="1" fillId="0" borderId="0" xfId="24" applyProtection="1">
      <protection hidden="1"/>
    </xf>
    <xf numFmtId="0" fontId="5" fillId="0" borderId="0" xfId="24" applyFont="1" applyAlignment="1" applyProtection="1">
      <alignment horizontal="left"/>
      <protection locked="0" hidden="1"/>
    </xf>
    <xf numFmtId="0" fontId="5" fillId="0" borderId="0" xfId="24" applyFont="1" applyProtection="1">
      <protection hidden="1"/>
    </xf>
    <xf numFmtId="0" fontId="5" fillId="0" borderId="0" xfId="24" applyFont="1" applyAlignment="1" applyProtection="1">
      <alignment horizontal="justify" vertical="top" wrapText="1"/>
      <protection hidden="1"/>
    </xf>
    <xf numFmtId="0" fontId="5" fillId="0" borderId="0" xfId="24" applyFont="1" applyAlignment="1" applyProtection="1">
      <alignment horizontal="left" vertical="top" wrapText="1"/>
      <protection hidden="1"/>
    </xf>
    <xf numFmtId="0" fontId="1" fillId="0" borderId="0" xfId="24" applyAlignment="1" applyProtection="1">
      <alignment horizontal="left" vertical="top" wrapText="1"/>
      <protection hidden="1"/>
    </xf>
    <xf numFmtId="0" fontId="18" fillId="0" borderId="0" xfId="24" applyFont="1" applyAlignment="1" applyProtection="1">
      <alignment horizontal="justify" vertical="top" wrapText="1"/>
      <protection hidden="1"/>
    </xf>
    <xf numFmtId="0" fontId="18" fillId="0" borderId="0" xfId="24" applyFont="1" applyAlignment="1" applyProtection="1">
      <alignment wrapText="1"/>
      <protection hidden="1"/>
    </xf>
    <xf numFmtId="0" fontId="5" fillId="0" borderId="0" xfId="24" applyFont="1" applyAlignment="1" applyProtection="1">
      <alignment horizontal="left"/>
      <protection hidden="1"/>
    </xf>
    <xf numFmtId="0" fontId="1" fillId="0" borderId="5" xfId="24" applyBorder="1" applyAlignment="1">
      <alignment vertical="top" wrapText="1"/>
    </xf>
    <xf numFmtId="0" fontId="5" fillId="0" borderId="0" xfId="24" applyFont="1" applyProtection="1">
      <protection locked="0" hidden="1"/>
    </xf>
    <xf numFmtId="0" fontId="1" fillId="0" borderId="0" xfId="24"/>
    <xf numFmtId="0" fontId="5" fillId="0" borderId="3" xfId="24" applyFont="1" applyBorder="1" applyAlignment="1" applyProtection="1">
      <alignment horizontal="justify" vertical="top" wrapText="1"/>
      <protection hidden="1"/>
    </xf>
    <xf numFmtId="0" fontId="1" fillId="0" borderId="0" xfId="24" applyAlignment="1" applyProtection="1">
      <alignment horizontal="justify" vertical="top" wrapText="1"/>
      <protection hidden="1"/>
    </xf>
    <xf numFmtId="0" fontId="18" fillId="0" borderId="0" xfId="24" applyFont="1" applyAlignment="1">
      <alignment horizontal="left" vertical="top" wrapText="1"/>
    </xf>
    <xf numFmtId="0" fontId="1" fillId="0" borderId="5" xfId="24" applyBorder="1" applyAlignment="1" applyProtection="1">
      <alignment vertical="top" wrapText="1"/>
      <protection hidden="1"/>
    </xf>
    <xf numFmtId="0" fontId="5" fillId="0" borderId="3" xfId="24" applyFont="1" applyBorder="1" applyAlignment="1" applyProtection="1">
      <alignment horizontal="left" vertical="top" wrapText="1"/>
      <protection hidden="1"/>
    </xf>
    <xf numFmtId="0" fontId="18" fillId="0" borderId="2" xfId="24" applyFont="1" applyBorder="1" applyAlignment="1" applyProtection="1">
      <alignment horizontal="justify" vertical="top" wrapText="1"/>
      <protection hidden="1"/>
    </xf>
    <xf numFmtId="0" fontId="1" fillId="0" borderId="0" xfId="25" applyFont="1"/>
    <xf numFmtId="0" fontId="5" fillId="0" borderId="0" xfId="24" applyFont="1" applyAlignment="1" applyProtection="1">
      <alignment wrapText="1"/>
      <protection hidden="1"/>
    </xf>
    <xf numFmtId="0" fontId="1" fillId="0" borderId="0" xfId="24" applyProtection="1">
      <protection locked="0" hidden="1"/>
    </xf>
    <xf numFmtId="0" fontId="1" fillId="0" borderId="3" xfId="24" applyBorder="1" applyAlignment="1" applyProtection="1">
      <alignment horizontal="justify" vertical="top" wrapText="1"/>
      <protection hidden="1"/>
    </xf>
    <xf numFmtId="0" fontId="5" fillId="0" borderId="0" xfId="24" applyFont="1" applyAlignment="1">
      <alignment horizontal="left" vertical="top" wrapText="1"/>
    </xf>
    <xf numFmtId="0" fontId="1" fillId="0" borderId="0" xfId="24" applyAlignment="1">
      <alignment horizontal="left" vertical="top" wrapText="1"/>
    </xf>
    <xf numFmtId="0" fontId="1" fillId="0" borderId="0" xfId="24" applyAlignment="1">
      <alignment horizontal="left"/>
    </xf>
    <xf numFmtId="1" fontId="5" fillId="0" borderId="0" xfId="0" applyNumberFormat="1" applyFont="1" applyAlignment="1">
      <alignment horizontal="center" vertical="center" wrapText="1"/>
    </xf>
    <xf numFmtId="0" fontId="6" fillId="11" borderId="0" xfId="0" applyFont="1" applyFill="1" applyAlignment="1" applyProtection="1">
      <alignment horizontal="left" vertical="center" wrapText="1"/>
      <protection locked="0"/>
    </xf>
    <xf numFmtId="0" fontId="1" fillId="15" borderId="0" xfId="0" applyFont="1" applyFill="1" applyAlignment="1">
      <alignment vertical="center"/>
    </xf>
    <xf numFmtId="0" fontId="1" fillId="0" borderId="0" xfId="0" applyFont="1" applyAlignment="1">
      <alignment vertical="center"/>
    </xf>
    <xf numFmtId="0" fontId="1" fillId="16" borderId="0" xfId="0" applyFont="1" applyFill="1" applyAlignment="1">
      <alignment horizontal="left" vertical="center"/>
    </xf>
    <xf numFmtId="0" fontId="1" fillId="0" borderId="0" xfId="0" applyFont="1"/>
    <xf numFmtId="1" fontId="0" fillId="9" borderId="0" xfId="0" applyNumberFormat="1" applyFill="1" applyAlignment="1">
      <alignment horizontal="center"/>
    </xf>
    <xf numFmtId="0" fontId="1" fillId="0" borderId="0" xfId="0" applyFont="1" applyAlignment="1" applyProtection="1">
      <alignment horizontal="justify" vertical="top" wrapText="1"/>
      <protection hidden="1"/>
    </xf>
    <xf numFmtId="0" fontId="18" fillId="0" borderId="5" xfId="0" applyFont="1" applyBorder="1" applyAlignment="1">
      <alignment horizontal="left" vertical="top" wrapText="1"/>
    </xf>
    <xf numFmtId="0" fontId="18" fillId="0" borderId="0" xfId="0" applyFont="1" applyAlignment="1" applyProtection="1">
      <alignment horizontal="left"/>
      <protection locked="0" hidden="1"/>
    </xf>
    <xf numFmtId="0" fontId="18" fillId="0" borderId="3" xfId="0" applyFont="1" applyBorder="1" applyAlignment="1" applyProtection="1">
      <alignment horizontal="left" vertical="top" wrapText="1"/>
      <protection hidden="1"/>
    </xf>
    <xf numFmtId="0" fontId="18" fillId="0" borderId="0" xfId="0" applyFont="1" applyAlignment="1">
      <alignment horizontal="left" vertical="top" wrapText="1"/>
    </xf>
    <xf numFmtId="0" fontId="18" fillId="0" borderId="0" xfId="0" applyFont="1" applyAlignment="1" applyProtection="1">
      <alignment horizontal="left" vertical="top" wrapText="1"/>
      <protection hidden="1"/>
    </xf>
    <xf numFmtId="0" fontId="5" fillId="0" borderId="0" xfId="26" applyFont="1" applyAlignment="1" applyProtection="1">
      <alignment horizontal="left"/>
      <protection hidden="1"/>
    </xf>
    <xf numFmtId="0" fontId="18" fillId="0" borderId="0" xfId="24" applyFont="1" applyAlignment="1">
      <alignment horizontal="left" vertical="top"/>
    </xf>
    <xf numFmtId="0" fontId="35" fillId="0" borderId="0" xfId="0" applyFont="1" applyAlignment="1" applyProtection="1">
      <alignment horizontal="right"/>
      <protection hidden="1"/>
    </xf>
    <xf numFmtId="0" fontId="6" fillId="0" borderId="4" xfId="0" applyFont="1" applyBorder="1" applyAlignment="1">
      <alignment horizontal="left" wrapText="1"/>
    </xf>
    <xf numFmtId="0" fontId="6" fillId="0" borderId="4" xfId="0" applyFont="1" applyBorder="1" applyAlignment="1">
      <alignment horizontal="left"/>
    </xf>
    <xf numFmtId="0" fontId="9" fillId="0" borderId="0" xfId="0" applyFont="1" applyAlignment="1">
      <alignment horizontal="left" wrapText="1"/>
    </xf>
    <xf numFmtId="0" fontId="9" fillId="0" borderId="0" xfId="0" applyFont="1" applyAlignment="1">
      <alignment horizontal="left"/>
    </xf>
    <xf numFmtId="0" fontId="6" fillId="0" borderId="0" xfId="0" applyFont="1" applyAlignment="1">
      <alignment horizontal="left" wrapText="1"/>
    </xf>
    <xf numFmtId="0" fontId="6" fillId="0" borderId="0" xfId="0" applyFont="1" applyAlignment="1">
      <alignment horizontal="left"/>
    </xf>
    <xf numFmtId="0" fontId="10" fillId="0" borderId="0" xfId="0" applyFont="1" applyAlignment="1">
      <alignment horizontal="left" wrapText="1"/>
    </xf>
    <xf numFmtId="0" fontId="9" fillId="10" borderId="0" xfId="0" applyFont="1" applyFill="1" applyAlignment="1">
      <alignment horizontal="left"/>
    </xf>
    <xf numFmtId="0" fontId="5" fillId="0" borderId="0" xfId="0" applyFont="1" applyAlignment="1">
      <alignment horizontal="left" wrapText="1"/>
    </xf>
    <xf numFmtId="0" fontId="9" fillId="10" borderId="0" xfId="0" applyFont="1" applyFill="1" applyAlignment="1">
      <alignment horizontal="left" wrapText="1"/>
    </xf>
    <xf numFmtId="0" fontId="5" fillId="10" borderId="0" xfId="0" applyFont="1" applyFill="1" applyAlignment="1">
      <alignment horizontal="left"/>
    </xf>
    <xf numFmtId="0" fontId="5" fillId="0" borderId="0" xfId="0" applyFont="1" applyAlignment="1">
      <alignment horizontal="left"/>
    </xf>
    <xf numFmtId="0" fontId="5" fillId="10" borderId="0" xfId="0" applyFont="1" applyFill="1" applyAlignment="1">
      <alignment horizontal="left" wrapText="1"/>
    </xf>
    <xf numFmtId="0" fontId="15" fillId="10" borderId="0" xfId="0" applyFont="1" applyFill="1" applyAlignment="1">
      <alignment horizontal="left" wrapText="1"/>
    </xf>
    <xf numFmtId="0" fontId="9" fillId="10" borderId="4" xfId="0" applyFont="1" applyFill="1" applyBorder="1" applyAlignment="1">
      <alignment horizontal="left" wrapText="1"/>
    </xf>
    <xf numFmtId="0" fontId="5" fillId="10" borderId="4" xfId="0" applyFont="1" applyFill="1" applyBorder="1" applyAlignment="1">
      <alignment horizontal="left"/>
    </xf>
    <xf numFmtId="0" fontId="6" fillId="10" borderId="0" xfId="2" applyFill="1" applyAlignment="1">
      <alignment horizontal="left" wrapText="1"/>
    </xf>
    <xf numFmtId="0" fontId="10" fillId="0" borderId="0" xfId="2" applyFont="1" applyAlignment="1">
      <alignment horizontal="left"/>
    </xf>
    <xf numFmtId="0" fontId="1" fillId="16" borderId="0" xfId="0" applyFont="1" applyFill="1" applyAlignment="1">
      <alignment horizontal="left" vertical="center" wrapText="1"/>
    </xf>
    <xf numFmtId="0" fontId="1" fillId="16" borderId="0" xfId="0" applyFont="1" applyFill="1" applyAlignment="1">
      <alignment horizontal="left" vertical="center"/>
    </xf>
    <xf numFmtId="0" fontId="0" fillId="0" borderId="0" xfId="0" applyAlignment="1">
      <alignment horizontal="left" vertical="center"/>
    </xf>
    <xf numFmtId="0" fontId="1" fillId="15" borderId="0" xfId="0" applyFont="1" applyFill="1" applyAlignment="1">
      <alignment horizontal="left" vertical="center" wrapText="1"/>
    </xf>
    <xf numFmtId="0" fontId="1" fillId="15" borderId="0" xfId="0" applyFont="1" applyFill="1" applyAlignment="1">
      <alignment horizontal="left" vertical="center"/>
    </xf>
    <xf numFmtId="0" fontId="22" fillId="0" borderId="0" xfId="0" applyFont="1" applyAlignment="1" applyProtection="1">
      <alignment horizontal="left" vertical="center" wrapText="1"/>
      <protection hidden="1"/>
    </xf>
    <xf numFmtId="0" fontId="0" fillId="11" borderId="0" xfId="0" applyFill="1" applyAlignment="1" applyProtection="1">
      <alignment horizontal="center"/>
      <protection hidden="1"/>
    </xf>
    <xf numFmtId="0" fontId="8" fillId="0" borderId="0" xfId="0" applyFont="1" applyAlignment="1" applyProtection="1">
      <alignment horizontal="left" vertical="center" wrapText="1"/>
      <protection hidden="1"/>
    </xf>
    <xf numFmtId="0" fontId="0" fillId="11" borderId="0" xfId="0" applyFill="1" applyAlignment="1" applyProtection="1">
      <alignment vertical="center" wrapText="1"/>
      <protection locked="0"/>
    </xf>
    <xf numFmtId="44" fontId="30" fillId="0" borderId="0" xfId="3" applyFont="1" applyFill="1" applyBorder="1" applyAlignment="1" applyProtection="1">
      <alignment horizontal="left" vertical="center"/>
      <protection hidden="1"/>
    </xf>
    <xf numFmtId="1" fontId="20" fillId="9" borderId="0" xfId="0" applyNumberFormat="1" applyFont="1" applyFill="1" applyAlignment="1" applyProtection="1">
      <alignment horizontal="center" vertical="center"/>
      <protection hidden="1"/>
    </xf>
    <xf numFmtId="0" fontId="18" fillId="0" borderId="0" xfId="0" applyFont="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6" fillId="0" borderId="0" xfId="0" applyFont="1" applyAlignment="1" applyProtection="1">
      <alignment horizontal="left" vertical="center" wrapText="1"/>
      <protection hidden="1"/>
    </xf>
    <xf numFmtId="0" fontId="6" fillId="0" borderId="0" xfId="0" applyFont="1" applyAlignment="1" applyProtection="1">
      <alignment horizontal="left" vertical="center"/>
      <protection hidden="1"/>
    </xf>
    <xf numFmtId="0" fontId="2" fillId="0" borderId="0" xfId="1" applyFill="1" applyBorder="1" applyAlignment="1" applyProtection="1">
      <alignment horizontal="left"/>
      <protection hidden="1"/>
    </xf>
    <xf numFmtId="0" fontId="0" fillId="11" borderId="0" xfId="0" applyFill="1" applyAlignment="1" applyProtection="1">
      <alignment horizontal="left"/>
      <protection hidden="1"/>
    </xf>
    <xf numFmtId="0" fontId="5" fillId="11" borderId="0" xfId="0" applyFont="1" applyFill="1" applyAlignment="1" applyProtection="1">
      <alignment vertical="center" wrapText="1"/>
      <protection locked="0"/>
    </xf>
    <xf numFmtId="0" fontId="5" fillId="12" borderId="0" xfId="0" applyFont="1" applyFill="1" applyAlignment="1" applyProtection="1">
      <alignment horizontal="left" vertical="center" wrapText="1"/>
      <protection locked="0" hidden="1"/>
    </xf>
    <xf numFmtId="0" fontId="6" fillId="11" borderId="0" xfId="0" applyFont="1" applyFill="1" applyAlignment="1" applyProtection="1">
      <alignment horizontal="left" vertical="center" wrapText="1"/>
      <protection locked="0"/>
    </xf>
    <xf numFmtId="0" fontId="5" fillId="12" borderId="0" xfId="0" applyFont="1" applyFill="1" applyAlignment="1" applyProtection="1">
      <alignment horizontal="left" vertical="center" wrapText="1"/>
      <protection locked="0"/>
    </xf>
    <xf numFmtId="0" fontId="0" fillId="12" borderId="0" xfId="0" applyFill="1" applyAlignment="1" applyProtection="1">
      <alignment horizontal="left" vertical="center" wrapText="1"/>
      <protection locked="0" hidden="1"/>
    </xf>
    <xf numFmtId="0" fontId="0" fillId="12" borderId="0" xfId="0" applyFill="1" applyAlignment="1" applyProtection="1">
      <alignment horizontal="left" vertical="center" wrapText="1"/>
      <protection locked="0"/>
    </xf>
    <xf numFmtId="0" fontId="5" fillId="9" borderId="0" xfId="0" applyFont="1" applyFill="1" applyAlignment="1" applyProtection="1">
      <alignment horizontal="left"/>
      <protection locked="0"/>
    </xf>
  </cellXfs>
  <cellStyles count="27">
    <cellStyle name="20% - Akzent1" xfId="4" xr:uid="{00000000-0005-0000-0000-000000000000}"/>
    <cellStyle name="20% - Akzent2" xfId="5" xr:uid="{00000000-0005-0000-0000-000001000000}"/>
    <cellStyle name="20% - Akzent3" xfId="6" xr:uid="{00000000-0005-0000-0000-000002000000}"/>
    <cellStyle name="20% - Akzent4" xfId="7" xr:uid="{00000000-0005-0000-0000-000003000000}"/>
    <cellStyle name="20% - Akzent5" xfId="8" xr:uid="{00000000-0005-0000-0000-000004000000}"/>
    <cellStyle name="20% - Akzent6" xfId="9" xr:uid="{00000000-0005-0000-0000-000005000000}"/>
    <cellStyle name="40% - Akzent1" xfId="10" xr:uid="{00000000-0005-0000-0000-000006000000}"/>
    <cellStyle name="40% - Akzent2" xfId="11" xr:uid="{00000000-0005-0000-0000-000007000000}"/>
    <cellStyle name="40% - Akzent3" xfId="12" xr:uid="{00000000-0005-0000-0000-000008000000}"/>
    <cellStyle name="40% - Akzent4" xfId="13" xr:uid="{00000000-0005-0000-0000-000009000000}"/>
    <cellStyle name="40% - Akzent5" xfId="14" xr:uid="{00000000-0005-0000-0000-00000A000000}"/>
    <cellStyle name="40% - Akzent6" xfId="15" xr:uid="{00000000-0005-0000-0000-00000B000000}"/>
    <cellStyle name="60% - Akzent1" xfId="16" xr:uid="{00000000-0005-0000-0000-00000C000000}"/>
    <cellStyle name="60% - Akzent2" xfId="17" xr:uid="{00000000-0005-0000-0000-00000D000000}"/>
    <cellStyle name="60% - Akzent3" xfId="18" xr:uid="{00000000-0005-0000-0000-00000E000000}"/>
    <cellStyle name="60% - Akzent4" xfId="19" xr:uid="{00000000-0005-0000-0000-00000F000000}"/>
    <cellStyle name="60% - Akzent5" xfId="20" xr:uid="{00000000-0005-0000-0000-000010000000}"/>
    <cellStyle name="60% - Akzent6" xfId="21" xr:uid="{00000000-0005-0000-0000-000011000000}"/>
    <cellStyle name="Hyperlink 2" xfId="22" xr:uid="{00000000-0005-0000-0000-000013000000}"/>
    <cellStyle name="Link" xfId="1" builtinId="8"/>
    <cellStyle name="Standard" xfId="0" builtinId="0"/>
    <cellStyle name="Standard 2" xfId="2" xr:uid="{00000000-0005-0000-0000-000015000000}"/>
    <cellStyle name="Standard 2 2" xfId="24" xr:uid="{00000000-0005-0000-0000-000016000000}"/>
    <cellStyle name="Standard 3" xfId="23" xr:uid="{00000000-0005-0000-0000-000017000000}"/>
    <cellStyle name="Standard 3 2" xfId="26" xr:uid="{89AD4FE7-59B5-4CF3-8B93-119EF059555F}"/>
    <cellStyle name="Standard_Parameter2" xfId="25" xr:uid="{00000000-0005-0000-0000-000018000000}"/>
    <cellStyle name="Währung" xfId="3" builtinId="4"/>
  </cellStyles>
  <dxfs count="4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rgb="FFFFFFCC"/>
        </patternFill>
      </fill>
    </dxf>
    <dxf>
      <fill>
        <patternFill>
          <bgColor rgb="FFFFFFCC"/>
        </patternFill>
      </fill>
    </dxf>
    <dxf>
      <font>
        <color theme="0"/>
      </font>
    </dxf>
    <dxf>
      <fill>
        <patternFill>
          <bgColor rgb="FFFFFFCC"/>
        </patternFill>
      </fill>
    </dxf>
    <dxf>
      <fill>
        <patternFill>
          <bgColor rgb="FFFFFFCC"/>
        </patternFill>
      </fill>
    </dxf>
    <dxf>
      <font>
        <color theme="0"/>
      </font>
    </dxf>
    <dxf>
      <font>
        <color theme="0"/>
      </font>
    </dxf>
    <dxf>
      <font>
        <color theme="0"/>
      </font>
      <fill>
        <patternFill patternType="none">
          <bgColor indexed="65"/>
        </patternFill>
      </fill>
    </dxf>
    <dxf>
      <fill>
        <patternFill>
          <bgColor indexed="43"/>
        </patternFill>
      </fill>
    </dxf>
    <dxf>
      <fill>
        <patternFill>
          <bgColor indexed="43"/>
        </patternFill>
      </fill>
    </dxf>
    <dxf>
      <font>
        <condense val="0"/>
        <extend val="0"/>
        <color indexed="9"/>
      </font>
    </dxf>
    <dxf>
      <font>
        <condense val="0"/>
        <extend val="0"/>
        <color indexed="9"/>
      </font>
    </dxf>
    <dxf>
      <font>
        <color theme="0"/>
        <name val="Calibri Light"/>
        <scheme val="none"/>
      </font>
    </dxf>
    <dxf>
      <font>
        <condense val="0"/>
        <extend val="0"/>
        <color indexed="9"/>
      </font>
    </dxf>
    <dxf>
      <font>
        <condense val="0"/>
        <extend val="0"/>
        <color indexed="9"/>
      </font>
    </dxf>
    <dxf>
      <fill>
        <patternFill>
          <bgColor indexed="43"/>
        </patternFill>
      </fill>
    </dxf>
    <dxf>
      <fill>
        <patternFill>
          <bgColor indexed="43"/>
        </patternFill>
      </fill>
    </dxf>
    <dxf>
      <font>
        <color theme="0"/>
        <name val="Calibri Light"/>
        <scheme val="none"/>
      </font>
      <fill>
        <patternFill patternType="none">
          <bgColor indexed="65"/>
        </patternFill>
      </fill>
    </dxf>
    <dxf>
      <fill>
        <patternFill>
          <bgColor indexed="43"/>
        </patternFill>
      </fill>
    </dxf>
    <dxf>
      <font>
        <condense val="0"/>
        <extend val="0"/>
        <color indexed="9"/>
      </font>
    </dxf>
    <dxf>
      <font>
        <condense val="0"/>
        <extend val="0"/>
        <color indexed="9"/>
      </font>
    </dxf>
    <dxf>
      <fill>
        <patternFill>
          <bgColor indexed="43"/>
        </patternFill>
      </fill>
    </dxf>
    <dxf>
      <fill>
        <patternFill>
          <bgColor indexed="43"/>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styles" Target="styles.xml"/></Relationships>
</file>

<file path=xl/ctrlProps/ctrlProp1.xml><?xml version="1.0" encoding="utf-8"?>
<formControlPr xmlns="http://schemas.microsoft.com/office/spreadsheetml/2009/9/main" objectType="Drop" dropLines="30" dropStyle="combo" dx="18" fmlaLink="Fett!$B$1" fmlaRange="Fett!$B$3:$B$28" sel="26" val="0"/>
</file>

<file path=xl/ctrlProps/ctrlProp10.xml><?xml version="1.0" encoding="utf-8"?>
<formControlPr xmlns="http://schemas.microsoft.com/office/spreadsheetml/2009/9/main" objectType="Drop" dropLines="30" dropStyle="combo" dx="18" fmlaLink="Glu_Fru_Sacc!$D$2" fmlaRange="Glu_Fru_Sacc!$B$3:$B$20" sel="18" val="0"/>
</file>

<file path=xl/ctrlProps/ctrlProp11.xml><?xml version="1.0" encoding="utf-8"?>
<formControlPr xmlns="http://schemas.microsoft.com/office/spreadsheetml/2009/9/main" objectType="Drop" dropLines="25" dropStyle="combo" dx="20" fmlaLink="Farbstoffe!$B$31" fmlaRange="Farbstoffe!$B$33:$B$50" sel="18" val="0"/>
</file>

<file path=xl/ctrlProps/ctrlProp12.xml><?xml version="1.0" encoding="utf-8"?>
<formControlPr xmlns="http://schemas.microsoft.com/office/spreadsheetml/2009/9/main" objectType="Drop" dropLines="25" dropStyle="combo" dx="20" fmlaLink="Farbstoffe!$C$31" fmlaRange="Farbstoffe!$B$33:$B$50" sel="18" val="0"/>
</file>

<file path=xl/ctrlProps/ctrlProp13.xml><?xml version="1.0" encoding="utf-8"?>
<formControlPr xmlns="http://schemas.microsoft.com/office/spreadsheetml/2009/9/main" objectType="Drop" dropLines="25" dropStyle="combo" dx="20" fmlaLink="Farbstoffe!$D$31" fmlaRange="Farbstoffe!$B$33:$B$50" sel="18" val="0"/>
</file>

<file path=xl/ctrlProps/ctrlProp14.xml><?xml version="1.0" encoding="utf-8"?>
<formControlPr xmlns="http://schemas.microsoft.com/office/spreadsheetml/2009/9/main" objectType="Drop" dropLines="25" dropStyle="combo" dx="20" fmlaLink="Farbstoffe!$E$31" fmlaRange="Farbstoffe!$B$33:$B$50" sel="18" val="0"/>
</file>

<file path=xl/ctrlProps/ctrlProp15.xml><?xml version="1.0" encoding="utf-8"?>
<formControlPr xmlns="http://schemas.microsoft.com/office/spreadsheetml/2009/9/main" objectType="Drop" dropLines="25" dropStyle="combo" dx="20" fmlaLink="Farbstoffe!$B$1" fmlaRange="Farbstoffe!$B$3:$B$21" sel="19" val="0"/>
</file>

<file path=xl/ctrlProps/ctrlProp16.xml><?xml version="1.0" encoding="utf-8"?>
<formControlPr xmlns="http://schemas.microsoft.com/office/spreadsheetml/2009/9/main" objectType="Drop" dropLines="25" dropStyle="combo" dx="20" fmlaLink="Farbstoffe!$C$1" fmlaRange="Farbstoffe!$B$3:$B$21" sel="19" val="0"/>
</file>

<file path=xl/ctrlProps/ctrlProp17.xml><?xml version="1.0" encoding="utf-8"?>
<formControlPr xmlns="http://schemas.microsoft.com/office/spreadsheetml/2009/9/main" objectType="Drop" dropLines="25" dropStyle="combo" dx="20" fmlaLink="Farbstoffe!$D$1" fmlaRange="Farbstoffe!$B$3:$B$21" sel="19" val="0"/>
</file>

<file path=xl/ctrlProps/ctrlProp18.xml><?xml version="1.0" encoding="utf-8"?>
<formControlPr xmlns="http://schemas.microsoft.com/office/spreadsheetml/2009/9/main" objectType="Drop" dropLines="25" dropStyle="combo" dx="20" fmlaLink="Farbstoffe!$E$1" fmlaRange="Farbstoffe!$B$3:$B$21" sel="19" val="0"/>
</file>

<file path=xl/ctrlProps/ctrlProp19.xml><?xml version="1.0" encoding="utf-8"?>
<formControlPr xmlns="http://schemas.microsoft.com/office/spreadsheetml/2009/9/main" objectType="Drop" dropLines="25" dropStyle="combo" dx="20" fmlaLink="Farbstoffe!$C$31" fmlaRange="Farbstoffe!$B$33:$B$50" sel="18" val="0"/>
</file>

<file path=xl/ctrlProps/ctrlProp2.xml><?xml version="1.0" encoding="utf-8"?>
<formControlPr xmlns="http://schemas.microsoft.com/office/spreadsheetml/2009/9/main" objectType="Drop" dropLines="30" dropStyle="combo" dx="18" fmlaLink="Glu_Fru_Sacc!$F$2" fmlaRange="Glu_Fru_Sacc!$B$3:$B$20" sel="18" val="0"/>
</file>

<file path=xl/ctrlProps/ctrlProp20.xml><?xml version="1.0" encoding="utf-8"?>
<formControlPr xmlns="http://schemas.microsoft.com/office/spreadsheetml/2009/9/main" objectType="Drop" dropLines="25" dropStyle="combo" dx="20" fmlaLink="Farbstoffe!$C$31" fmlaRange="Farbstoffe!$B$33:$B$50" sel="18" val="0"/>
</file>

<file path=xl/ctrlProps/ctrlProp21.xml><?xml version="1.0" encoding="utf-8"?>
<formControlPr xmlns="http://schemas.microsoft.com/office/spreadsheetml/2009/9/main" objectType="Drop" dropLines="25" dropStyle="combo" dx="20" fmlaLink="Farbstoffe!$D$31" fmlaRange="Farbstoffe!$B$33:$B$50" sel="18" val="0"/>
</file>

<file path=xl/ctrlProps/ctrlProp22.xml><?xml version="1.0" encoding="utf-8"?>
<formControlPr xmlns="http://schemas.microsoft.com/office/spreadsheetml/2009/9/main" objectType="Drop" dropLines="25" dropStyle="combo" dx="20" fmlaLink="Farbstoffe!$D$31" fmlaRange="Farbstoffe!$B$33:$B$50" sel="18" val="0"/>
</file>

<file path=xl/ctrlProps/ctrlProp23.xml><?xml version="1.0" encoding="utf-8"?>
<formControlPr xmlns="http://schemas.microsoft.com/office/spreadsheetml/2009/9/main" objectType="Drop" dropLines="25" dropStyle="combo" dx="20" fmlaLink="Farbstoffe!$C$31" fmlaRange="Farbstoffe!$B$33:$B$50" sel="18" val="0"/>
</file>

<file path=xl/ctrlProps/ctrlProp24.xml><?xml version="1.0" encoding="utf-8"?>
<formControlPr xmlns="http://schemas.microsoft.com/office/spreadsheetml/2009/9/main" objectType="Drop" dropLines="25" dropStyle="combo" dx="20" fmlaLink="Farbstoffe!$E$31" fmlaRange="Farbstoffe!$B$33:$B$50" sel="18" val="0"/>
</file>

<file path=xl/ctrlProps/ctrlProp25.xml><?xml version="1.0" encoding="utf-8"?>
<formControlPr xmlns="http://schemas.microsoft.com/office/spreadsheetml/2009/9/main" objectType="Drop" dropLines="25" dropStyle="combo" dx="20" fmlaLink="Farbstoffe!$C$1" fmlaRange="Farbstoffe!$B$3:$B$21" sel="19" val="0"/>
</file>

<file path=xl/ctrlProps/ctrlProp26.xml><?xml version="1.0" encoding="utf-8"?>
<formControlPr xmlns="http://schemas.microsoft.com/office/spreadsheetml/2009/9/main" objectType="Drop" dropLines="25" dropStyle="combo" dx="20" fmlaLink="Farbstoffe!$C$1" fmlaRange="Farbstoffe!$B$3:$B$21" sel="19" val="0"/>
</file>

<file path=xl/ctrlProps/ctrlProp27.xml><?xml version="1.0" encoding="utf-8"?>
<formControlPr xmlns="http://schemas.microsoft.com/office/spreadsheetml/2009/9/main" objectType="Drop" dropLines="25" dropStyle="combo" dx="20" fmlaLink="Farbstoffe!$D$1" fmlaRange="Farbstoffe!$B$3:$B$21" sel="19" val="0"/>
</file>

<file path=xl/ctrlProps/ctrlProp28.xml><?xml version="1.0" encoding="utf-8"?>
<formControlPr xmlns="http://schemas.microsoft.com/office/spreadsheetml/2009/9/main" objectType="Drop" dropLines="25" dropStyle="combo" dx="20" fmlaLink="Farbstoffe!$D$1" fmlaRange="Farbstoffe!$B$3:$B$21" sel="19" val="0"/>
</file>

<file path=xl/ctrlProps/ctrlProp29.xml><?xml version="1.0" encoding="utf-8"?>
<formControlPr xmlns="http://schemas.microsoft.com/office/spreadsheetml/2009/9/main" objectType="Drop" dropLines="25" dropStyle="combo" dx="20" fmlaLink="Farbstoffe!$C$1" fmlaRange="Farbstoffe!$B$3:$B$21" sel="19" val="0"/>
</file>

<file path=xl/ctrlProps/ctrlProp3.xml><?xml version="1.0" encoding="utf-8"?>
<formControlPr xmlns="http://schemas.microsoft.com/office/spreadsheetml/2009/9/main" objectType="Drop" dropLines="30" dropStyle="combo" dx="18" fmlaLink="Glu_Fru_Sacc!$E$2" fmlaRange="Glu_Fru_Sacc!$B$3:$B$20" sel="18" val="0"/>
</file>

<file path=xl/ctrlProps/ctrlProp30.xml><?xml version="1.0" encoding="utf-8"?>
<formControlPr xmlns="http://schemas.microsoft.com/office/spreadsheetml/2009/9/main" objectType="Drop" dropLines="25" dropStyle="combo" dx="20" fmlaLink="Farbstoffe!$E$1" fmlaRange="Farbstoffe!$B$3:$B$21" sel="19" val="0"/>
</file>

<file path=xl/ctrlProps/ctrlProp31.xml><?xml version="1.0" encoding="utf-8"?>
<formControlPr xmlns="http://schemas.microsoft.com/office/spreadsheetml/2009/9/main" objectType="Drop" dropLines="30" dropStyle="combo" dx="18" fmlaLink="Citronensäure!$B$1" fmlaRange="Citronensäure!$B$3:$B$22" sel="20" val="0"/>
</file>

<file path=xl/ctrlProps/ctrlProp4.xml><?xml version="1.0" encoding="utf-8"?>
<formControlPr xmlns="http://schemas.microsoft.com/office/spreadsheetml/2009/9/main" objectType="Drop" dropLines="15" dropStyle="combo" dx="18" fmlaLink="Teilnehmerdaten!$D$4" fmlaRange="Teilnehmerdaten!$G$5:$G$6" sel="2" val="0"/>
</file>

<file path=xl/ctrlProps/ctrlProp5.xml><?xml version="1.0" encoding="utf-8"?>
<formControlPr xmlns="http://schemas.microsoft.com/office/spreadsheetml/2009/9/main" objectType="Drop" dropLines="30" dropStyle="combo" dx="18" fmlaLink="Benzoe_Sorbin!$D$2" fmlaRange="Benzoe_Sorbin!$B$3:$B$17" sel="15" val="0"/>
</file>

<file path=xl/ctrlProps/ctrlProp6.xml><?xml version="1.0" encoding="utf-8"?>
<formControlPr xmlns="http://schemas.microsoft.com/office/spreadsheetml/2009/9/main" objectType="Drop" dropLines="30" dropStyle="combo" dx="18" fmlaLink="Farbstoffe_qual!$B$1" fmlaRange="Farbstoffe_qual!$B$3:$B$31" sel="29" val="0"/>
</file>

<file path=xl/ctrlProps/ctrlProp7.xml><?xml version="1.0" encoding="utf-8"?>
<formControlPr xmlns="http://schemas.microsoft.com/office/spreadsheetml/2009/9/main" objectType="Drop" dropLines="30" dropStyle="combo" dx="18" fmlaLink="Farbstoffe_quan!$B$1" fmlaRange="Farbstoffe_quan!$B$3:$B$30" sel="28" val="0"/>
</file>

<file path=xl/ctrlProps/ctrlProp8.xml><?xml version="1.0" encoding="utf-8"?>
<formControlPr xmlns="http://schemas.microsoft.com/office/spreadsheetml/2009/9/main" objectType="Drop" dropLines="30" dropStyle="combo" dx="18" fmlaLink="Benzoe_Sorbin!$E$2" fmlaRange="Benzoe_Sorbin!$B$3:$B$17" sel="15" val="0"/>
</file>

<file path=xl/ctrlProps/ctrlProp9.xml><?xml version="1.0" encoding="utf-8"?>
<formControlPr xmlns="http://schemas.microsoft.com/office/spreadsheetml/2009/9/main" objectType="Drop" dropLines="30" dropStyle="combo" dx="18" fmlaLink="'L-Äpfelsäure'!$B$1" fmlaRange="'L-Äpfelsäure'!$B$3:$B$11" sel="9"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34506</xdr:colOff>
      <xdr:row>40</xdr:row>
      <xdr:rowOff>138024</xdr:rowOff>
    </xdr:to>
    <xdr:pic>
      <xdr:nvPicPr>
        <xdr:cNvPr id="16506" name="Picture 1">
          <a:extLst>
            <a:ext uri="{FF2B5EF4-FFF2-40B4-BE49-F238E27FC236}">
              <a16:creationId xmlns:a16="http://schemas.microsoft.com/office/drawing/2014/main" id="{00000000-0008-0000-0100-00007A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86928"/>
          <a:ext cx="5589917" cy="73842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8467</xdr:colOff>
          <xdr:row>40</xdr:row>
          <xdr:rowOff>29633</xdr:rowOff>
        </xdr:from>
        <xdr:to>
          <xdr:col>7</xdr:col>
          <xdr:colOff>105833</xdr:colOff>
          <xdr:row>41</xdr:row>
          <xdr:rowOff>0</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42</xdr:row>
          <xdr:rowOff>29633</xdr:rowOff>
        </xdr:from>
        <xdr:to>
          <xdr:col>7</xdr:col>
          <xdr:colOff>114300</xdr:colOff>
          <xdr:row>43</xdr:row>
          <xdr:rowOff>0</xdr:rowOff>
        </xdr:to>
        <xdr:sp macro="" textlink="">
          <xdr:nvSpPr>
            <xdr:cNvPr id="2101" name="Drop Down 53" hidden="1">
              <a:extLst>
                <a:ext uri="{63B3BB69-23CF-44E3-9099-C40C66FF867C}">
                  <a14:compatExt spid="_x0000_s2101"/>
                </a:ext>
                <a:ext uri="{FF2B5EF4-FFF2-40B4-BE49-F238E27FC236}">
                  <a16:creationId xmlns:a16="http://schemas.microsoft.com/office/drawing/2014/main" id="{00000000-0008-0000-08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46</xdr:row>
          <xdr:rowOff>29633</xdr:rowOff>
        </xdr:from>
        <xdr:to>
          <xdr:col>7</xdr:col>
          <xdr:colOff>114300</xdr:colOff>
          <xdr:row>46</xdr:row>
          <xdr:rowOff>220133</xdr:rowOff>
        </xdr:to>
        <xdr:sp macro="" textlink="">
          <xdr:nvSpPr>
            <xdr:cNvPr id="2102" name="Drop Down 54" hidden="1">
              <a:extLst>
                <a:ext uri="{63B3BB69-23CF-44E3-9099-C40C66FF867C}">
                  <a14:compatExt spid="_x0000_s2102"/>
                </a:ext>
                <a:ext uri="{FF2B5EF4-FFF2-40B4-BE49-F238E27FC236}">
                  <a16:creationId xmlns:a16="http://schemas.microsoft.com/office/drawing/2014/main" id="{00000000-0008-0000-08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14</xdr:row>
          <xdr:rowOff>143933</xdr:rowOff>
        </xdr:from>
        <xdr:to>
          <xdr:col>6</xdr:col>
          <xdr:colOff>897467</xdr:colOff>
          <xdr:row>14</xdr:row>
          <xdr:rowOff>427567</xdr:rowOff>
        </xdr:to>
        <xdr:sp macro="" textlink="">
          <xdr:nvSpPr>
            <xdr:cNvPr id="2119" name="Drop Down 71" hidden="1">
              <a:extLst>
                <a:ext uri="{63B3BB69-23CF-44E3-9099-C40C66FF867C}">
                  <a14:compatExt spid="_x0000_s2119"/>
                </a:ext>
                <a:ext uri="{FF2B5EF4-FFF2-40B4-BE49-F238E27FC236}">
                  <a16:creationId xmlns:a16="http://schemas.microsoft.com/office/drawing/2014/main" id="{00000000-0008-0000-08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54</xdr:row>
          <xdr:rowOff>21167</xdr:rowOff>
        </xdr:from>
        <xdr:to>
          <xdr:col>7</xdr:col>
          <xdr:colOff>114300</xdr:colOff>
          <xdr:row>54</xdr:row>
          <xdr:rowOff>220133</xdr:rowOff>
        </xdr:to>
        <xdr:sp macro="" textlink="">
          <xdr:nvSpPr>
            <xdr:cNvPr id="2122" name="Drop Down 74" hidden="1">
              <a:extLst>
                <a:ext uri="{63B3BB69-23CF-44E3-9099-C40C66FF867C}">
                  <a14:compatExt spid="_x0000_s2122"/>
                </a:ext>
                <a:ext uri="{FF2B5EF4-FFF2-40B4-BE49-F238E27FC236}">
                  <a16:creationId xmlns:a16="http://schemas.microsoft.com/office/drawing/2014/main" id="{00000000-0008-0000-08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58</xdr:row>
          <xdr:rowOff>21167</xdr:rowOff>
        </xdr:from>
        <xdr:to>
          <xdr:col>7</xdr:col>
          <xdr:colOff>114300</xdr:colOff>
          <xdr:row>58</xdr:row>
          <xdr:rowOff>211667</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60</xdr:row>
          <xdr:rowOff>21167</xdr:rowOff>
        </xdr:from>
        <xdr:to>
          <xdr:col>7</xdr:col>
          <xdr:colOff>114300</xdr:colOff>
          <xdr:row>60</xdr:row>
          <xdr:rowOff>211667</xdr:rowOff>
        </xdr:to>
        <xdr:sp macro="" textlink="">
          <xdr:nvSpPr>
            <xdr:cNvPr id="2128" name="Drop Down 80" hidden="1">
              <a:extLst>
                <a:ext uri="{63B3BB69-23CF-44E3-9099-C40C66FF867C}">
                  <a14:compatExt spid="_x0000_s2128"/>
                </a:ext>
                <a:ext uri="{FF2B5EF4-FFF2-40B4-BE49-F238E27FC236}">
                  <a16:creationId xmlns:a16="http://schemas.microsoft.com/office/drawing/2014/main" id="{00000000-0008-0000-08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56</xdr:row>
          <xdr:rowOff>21167</xdr:rowOff>
        </xdr:from>
        <xdr:to>
          <xdr:col>7</xdr:col>
          <xdr:colOff>114300</xdr:colOff>
          <xdr:row>56</xdr:row>
          <xdr:rowOff>211667</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48</xdr:row>
          <xdr:rowOff>29633</xdr:rowOff>
        </xdr:from>
        <xdr:to>
          <xdr:col>7</xdr:col>
          <xdr:colOff>114300</xdr:colOff>
          <xdr:row>48</xdr:row>
          <xdr:rowOff>220133</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44</xdr:row>
          <xdr:rowOff>29633</xdr:rowOff>
        </xdr:from>
        <xdr:to>
          <xdr:col>7</xdr:col>
          <xdr:colOff>114300</xdr:colOff>
          <xdr:row>44</xdr:row>
          <xdr:rowOff>237067</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32</xdr:row>
          <xdr:rowOff>8467</xdr:rowOff>
        </xdr:from>
        <xdr:to>
          <xdr:col>1</xdr:col>
          <xdr:colOff>0</xdr:colOff>
          <xdr:row>32</xdr:row>
          <xdr:rowOff>237067</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33</xdr:row>
          <xdr:rowOff>8467</xdr:rowOff>
        </xdr:from>
        <xdr:to>
          <xdr:col>1</xdr:col>
          <xdr:colOff>0</xdr:colOff>
          <xdr:row>33</xdr:row>
          <xdr:rowOff>237067</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34</xdr:row>
          <xdr:rowOff>8467</xdr:rowOff>
        </xdr:from>
        <xdr:to>
          <xdr:col>1</xdr:col>
          <xdr:colOff>0</xdr:colOff>
          <xdr:row>34</xdr:row>
          <xdr:rowOff>237067</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35</xdr:row>
          <xdr:rowOff>8467</xdr:rowOff>
        </xdr:from>
        <xdr:to>
          <xdr:col>1</xdr:col>
          <xdr:colOff>0</xdr:colOff>
          <xdr:row>35</xdr:row>
          <xdr:rowOff>237067</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28</xdr:row>
          <xdr:rowOff>8467</xdr:rowOff>
        </xdr:from>
        <xdr:to>
          <xdr:col>4</xdr:col>
          <xdr:colOff>1037167</xdr:colOff>
          <xdr:row>28</xdr:row>
          <xdr:rowOff>237067</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29</xdr:row>
          <xdr:rowOff>8467</xdr:rowOff>
        </xdr:from>
        <xdr:to>
          <xdr:col>4</xdr:col>
          <xdr:colOff>1037167</xdr:colOff>
          <xdr:row>29</xdr:row>
          <xdr:rowOff>237067</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30</xdr:row>
          <xdr:rowOff>8467</xdr:rowOff>
        </xdr:from>
        <xdr:to>
          <xdr:col>4</xdr:col>
          <xdr:colOff>1037167</xdr:colOff>
          <xdr:row>30</xdr:row>
          <xdr:rowOff>237067</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31</xdr:row>
          <xdr:rowOff>0</xdr:rowOff>
        </xdr:from>
        <xdr:to>
          <xdr:col>4</xdr:col>
          <xdr:colOff>1037167</xdr:colOff>
          <xdr:row>31</xdr:row>
          <xdr:rowOff>228600</xdr:rowOff>
        </xdr:to>
        <xdr:sp macro="" textlink="">
          <xdr:nvSpPr>
            <xdr:cNvPr id="2141" name="Drop Down 93" hidden="1">
              <a:extLst>
                <a:ext uri="{63B3BB69-23CF-44E3-9099-C40C66FF867C}">
                  <a14:compatExt spid="_x0000_s2141"/>
                </a:ext>
                <a:ext uri="{FF2B5EF4-FFF2-40B4-BE49-F238E27FC236}">
                  <a16:creationId xmlns:a16="http://schemas.microsoft.com/office/drawing/2014/main" id="{00000000-0008-0000-0800-00005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33</xdr:row>
          <xdr:rowOff>8467</xdr:rowOff>
        </xdr:from>
        <xdr:to>
          <xdr:col>1</xdr:col>
          <xdr:colOff>0</xdr:colOff>
          <xdr:row>33</xdr:row>
          <xdr:rowOff>237067</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34</xdr:row>
          <xdr:rowOff>8467</xdr:rowOff>
        </xdr:from>
        <xdr:to>
          <xdr:col>1</xdr:col>
          <xdr:colOff>0</xdr:colOff>
          <xdr:row>34</xdr:row>
          <xdr:rowOff>237067</xdr:rowOff>
        </xdr:to>
        <xdr:sp macro="" textlink="">
          <xdr:nvSpPr>
            <xdr:cNvPr id="2143" name="Drop Down 95" hidden="1">
              <a:extLst>
                <a:ext uri="{63B3BB69-23CF-44E3-9099-C40C66FF867C}">
                  <a14:compatExt spid="_x0000_s2143"/>
                </a:ext>
                <a:ext uri="{FF2B5EF4-FFF2-40B4-BE49-F238E27FC236}">
                  <a16:creationId xmlns:a16="http://schemas.microsoft.com/office/drawing/2014/main" id="{00000000-0008-0000-08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34</xdr:row>
          <xdr:rowOff>8467</xdr:rowOff>
        </xdr:from>
        <xdr:to>
          <xdr:col>1</xdr:col>
          <xdr:colOff>0</xdr:colOff>
          <xdr:row>34</xdr:row>
          <xdr:rowOff>237067</xdr:rowOff>
        </xdr:to>
        <xdr:sp macro="" textlink="">
          <xdr:nvSpPr>
            <xdr:cNvPr id="2144" name="Drop Down 96" hidden="1">
              <a:extLst>
                <a:ext uri="{63B3BB69-23CF-44E3-9099-C40C66FF867C}">
                  <a14:compatExt spid="_x0000_s2144"/>
                </a:ext>
                <a:ext uri="{FF2B5EF4-FFF2-40B4-BE49-F238E27FC236}">
                  <a16:creationId xmlns:a16="http://schemas.microsoft.com/office/drawing/2014/main" id="{00000000-0008-0000-08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35</xdr:row>
          <xdr:rowOff>8467</xdr:rowOff>
        </xdr:from>
        <xdr:to>
          <xdr:col>1</xdr:col>
          <xdr:colOff>0</xdr:colOff>
          <xdr:row>35</xdr:row>
          <xdr:rowOff>237067</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8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35</xdr:row>
          <xdr:rowOff>8467</xdr:rowOff>
        </xdr:from>
        <xdr:to>
          <xdr:col>1</xdr:col>
          <xdr:colOff>0</xdr:colOff>
          <xdr:row>35</xdr:row>
          <xdr:rowOff>237067</xdr:rowOff>
        </xdr:to>
        <xdr:sp macro="" textlink="">
          <xdr:nvSpPr>
            <xdr:cNvPr id="2146" name="Drop Down 98" hidden="1">
              <a:extLst>
                <a:ext uri="{63B3BB69-23CF-44E3-9099-C40C66FF867C}">
                  <a14:compatExt spid="_x0000_s2146"/>
                </a:ext>
                <a:ext uri="{FF2B5EF4-FFF2-40B4-BE49-F238E27FC236}">
                  <a16:creationId xmlns:a16="http://schemas.microsoft.com/office/drawing/2014/main" id="{00000000-0008-0000-08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21167</xdr:colOff>
          <xdr:row>35</xdr:row>
          <xdr:rowOff>8467</xdr:rowOff>
        </xdr:from>
        <xdr:to>
          <xdr:col>1</xdr:col>
          <xdr:colOff>0</xdr:colOff>
          <xdr:row>35</xdr:row>
          <xdr:rowOff>237067</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8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29</xdr:row>
          <xdr:rowOff>8467</xdr:rowOff>
        </xdr:from>
        <xdr:to>
          <xdr:col>4</xdr:col>
          <xdr:colOff>1037167</xdr:colOff>
          <xdr:row>29</xdr:row>
          <xdr:rowOff>237067</xdr:rowOff>
        </xdr:to>
        <xdr:sp macro="" textlink="">
          <xdr:nvSpPr>
            <xdr:cNvPr id="2148" name="Drop Down 100" hidden="1">
              <a:extLst>
                <a:ext uri="{63B3BB69-23CF-44E3-9099-C40C66FF867C}">
                  <a14:compatExt spid="_x0000_s2148"/>
                </a:ext>
                <a:ext uri="{FF2B5EF4-FFF2-40B4-BE49-F238E27FC236}">
                  <a16:creationId xmlns:a16="http://schemas.microsoft.com/office/drawing/2014/main" id="{00000000-0008-0000-08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30</xdr:row>
          <xdr:rowOff>8467</xdr:rowOff>
        </xdr:from>
        <xdr:to>
          <xdr:col>4</xdr:col>
          <xdr:colOff>1037167</xdr:colOff>
          <xdr:row>30</xdr:row>
          <xdr:rowOff>237067</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8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30</xdr:row>
          <xdr:rowOff>8467</xdr:rowOff>
        </xdr:from>
        <xdr:to>
          <xdr:col>4</xdr:col>
          <xdr:colOff>1037167</xdr:colOff>
          <xdr:row>30</xdr:row>
          <xdr:rowOff>237067</xdr:rowOff>
        </xdr:to>
        <xdr:sp macro="" textlink="">
          <xdr:nvSpPr>
            <xdr:cNvPr id="2150" name="Drop Down 102" hidden="1">
              <a:extLst>
                <a:ext uri="{63B3BB69-23CF-44E3-9099-C40C66FF867C}">
                  <a14:compatExt spid="_x0000_s2150"/>
                </a:ext>
                <a:ext uri="{FF2B5EF4-FFF2-40B4-BE49-F238E27FC236}">
                  <a16:creationId xmlns:a16="http://schemas.microsoft.com/office/drawing/2014/main" id="{00000000-0008-0000-08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31</xdr:row>
          <xdr:rowOff>8467</xdr:rowOff>
        </xdr:from>
        <xdr:to>
          <xdr:col>4</xdr:col>
          <xdr:colOff>1037167</xdr:colOff>
          <xdr:row>31</xdr:row>
          <xdr:rowOff>237067</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8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31</xdr:row>
          <xdr:rowOff>8467</xdr:rowOff>
        </xdr:from>
        <xdr:to>
          <xdr:col>4</xdr:col>
          <xdr:colOff>1037167</xdr:colOff>
          <xdr:row>31</xdr:row>
          <xdr:rowOff>237067</xdr:rowOff>
        </xdr:to>
        <xdr:sp macro="" textlink="">
          <xdr:nvSpPr>
            <xdr:cNvPr id="2152" name="Drop Down 104" hidden="1">
              <a:extLst>
                <a:ext uri="{63B3BB69-23CF-44E3-9099-C40C66FF867C}">
                  <a14:compatExt spid="_x0000_s2152"/>
                </a:ext>
                <a:ext uri="{FF2B5EF4-FFF2-40B4-BE49-F238E27FC236}">
                  <a16:creationId xmlns:a16="http://schemas.microsoft.com/office/drawing/2014/main" id="{00000000-0008-0000-08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859367</xdr:colOff>
          <xdr:row>31</xdr:row>
          <xdr:rowOff>8467</xdr:rowOff>
        </xdr:from>
        <xdr:to>
          <xdr:col>4</xdr:col>
          <xdr:colOff>1037167</xdr:colOff>
          <xdr:row>31</xdr:row>
          <xdr:rowOff>237067</xdr:rowOff>
        </xdr:to>
        <xdr:sp macro="" textlink="">
          <xdr:nvSpPr>
            <xdr:cNvPr id="2153" name="Drop Down 105" hidden="1">
              <a:extLst>
                <a:ext uri="{63B3BB69-23CF-44E3-9099-C40C66FF867C}">
                  <a14:compatExt spid="_x0000_s2153"/>
                </a:ext>
                <a:ext uri="{FF2B5EF4-FFF2-40B4-BE49-F238E27FC236}">
                  <a16:creationId xmlns:a16="http://schemas.microsoft.com/office/drawing/2014/main" id="{00000000-0008-0000-0800-00006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21167</xdr:colOff>
          <xdr:row>52</xdr:row>
          <xdr:rowOff>29633</xdr:rowOff>
        </xdr:from>
        <xdr:to>
          <xdr:col>7</xdr:col>
          <xdr:colOff>114300</xdr:colOff>
          <xdr:row>52</xdr:row>
          <xdr:rowOff>220133</xdr:rowOff>
        </xdr:to>
        <xdr:sp macro="" textlink="">
          <xdr:nvSpPr>
            <xdr:cNvPr id="2154" name="Drop Down 106" hidden="1">
              <a:extLst>
                <a:ext uri="{63B3BB69-23CF-44E3-9099-C40C66FF867C}">
                  <a14:compatExt spid="_x0000_s2154"/>
                </a:ext>
                <a:ext uri="{FF2B5EF4-FFF2-40B4-BE49-F238E27FC236}">
                  <a16:creationId xmlns:a16="http://schemas.microsoft.com/office/drawing/2014/main" id="{00000000-0008-0000-0800-00006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Lariss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omments" Target="../comments3.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8"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dimension ref="A1:C13"/>
  <sheetViews>
    <sheetView workbookViewId="0">
      <selection sqref="A1:C1"/>
    </sheetView>
  </sheetViews>
  <sheetFormatPr baseColWidth="10" defaultColWidth="11.41015625" defaultRowHeight="14" x14ac:dyDescent="0.45"/>
  <cols>
    <col min="1" max="2" width="27.64453125" customWidth="1"/>
    <col min="3" max="3" width="30.41015625" customWidth="1"/>
  </cols>
  <sheetData>
    <row r="1" spans="1:3" ht="30.75" customHeight="1" x14ac:dyDescent="0.45">
      <c r="A1" s="114" t="s">
        <v>49</v>
      </c>
      <c r="B1" s="115"/>
      <c r="C1" s="115"/>
    </row>
    <row r="2" spans="1:3" ht="51.95" customHeight="1" x14ac:dyDescent="0.45">
      <c r="A2" s="116" t="s">
        <v>65</v>
      </c>
      <c r="B2" s="117"/>
      <c r="C2" s="117"/>
    </row>
    <row r="3" spans="1:3" ht="74.25" customHeight="1" x14ac:dyDescent="0.45">
      <c r="A3" s="116" t="s">
        <v>87</v>
      </c>
      <c r="B3" s="116"/>
      <c r="C3" s="116"/>
    </row>
    <row r="4" spans="1:3" ht="80.45" customHeight="1" x14ac:dyDescent="0.6">
      <c r="A4" s="116" t="s">
        <v>91</v>
      </c>
      <c r="B4" s="117"/>
      <c r="C4" s="117"/>
    </row>
    <row r="5" spans="1:3" ht="30.35" customHeight="1" x14ac:dyDescent="0.5">
      <c r="A5" s="118"/>
      <c r="B5" s="118"/>
      <c r="C5" s="118"/>
    </row>
    <row r="6" spans="1:3" ht="30.35" customHeight="1" x14ac:dyDescent="0.45">
      <c r="A6" s="34" t="s">
        <v>50</v>
      </c>
    </row>
    <row r="7" spans="1:3" ht="54" customHeight="1" x14ac:dyDescent="0.45">
      <c r="A7" s="112" t="s">
        <v>51</v>
      </c>
      <c r="B7" s="113"/>
      <c r="C7" s="113"/>
    </row>
    <row r="9" spans="1:3" x14ac:dyDescent="0.45">
      <c r="A9" s="35" t="s">
        <v>52</v>
      </c>
      <c r="B9" s="35" t="s">
        <v>53</v>
      </c>
    </row>
    <row r="10" spans="1:3" ht="15.35" x14ac:dyDescent="0.45">
      <c r="A10" s="8">
        <v>1379</v>
      </c>
      <c r="B10" s="8">
        <v>1380</v>
      </c>
    </row>
    <row r="11" spans="1:3" ht="15.35" x14ac:dyDescent="0.45">
      <c r="A11" s="8">
        <v>179.34</v>
      </c>
      <c r="B11" s="8">
        <v>179</v>
      </c>
    </row>
    <row r="12" spans="1:3" ht="15.35" x14ac:dyDescent="0.45">
      <c r="A12" s="8">
        <v>80.12</v>
      </c>
      <c r="B12" s="8">
        <v>80.099999999999994</v>
      </c>
    </row>
    <row r="13" spans="1:3" ht="15.35" x14ac:dyDescent="0.45">
      <c r="A13" s="8">
        <v>7.8</v>
      </c>
      <c r="B13" s="33">
        <v>7.8</v>
      </c>
    </row>
  </sheetData>
  <sheetProtection password="CAA1"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6">
    <pageSetUpPr fitToPage="1"/>
  </sheetPr>
  <dimension ref="A1:H38"/>
  <sheetViews>
    <sheetView workbookViewId="0">
      <selection activeCell="A13" sqref="A13:G13"/>
    </sheetView>
  </sheetViews>
  <sheetFormatPr baseColWidth="10" defaultColWidth="11.41015625" defaultRowHeight="15.35" x14ac:dyDescent="0.5"/>
  <cols>
    <col min="1" max="7" width="12.64453125" style="1" customWidth="1"/>
    <col min="8" max="16384" width="11.41015625" style="1"/>
  </cols>
  <sheetData>
    <row r="1" spans="1:8" x14ac:dyDescent="0.5">
      <c r="A1" s="1" t="s">
        <v>19</v>
      </c>
      <c r="H1" s="61">
        <f>COUNTA(A2:G38)</f>
        <v>0</v>
      </c>
    </row>
    <row r="2" spans="1:8" x14ac:dyDescent="0.5">
      <c r="A2" s="153"/>
      <c r="B2" s="153"/>
      <c r="C2" s="153"/>
      <c r="D2" s="153"/>
      <c r="E2" s="153"/>
      <c r="F2" s="153"/>
      <c r="G2" s="153"/>
    </row>
    <row r="3" spans="1:8" x14ac:dyDescent="0.5">
      <c r="A3" s="153"/>
      <c r="B3" s="153"/>
      <c r="C3" s="153"/>
      <c r="D3" s="153"/>
      <c r="E3" s="153"/>
      <c r="F3" s="153"/>
      <c r="G3" s="153"/>
    </row>
    <row r="4" spans="1:8" x14ac:dyDescent="0.5">
      <c r="A4" s="153"/>
      <c r="B4" s="153"/>
      <c r="C4" s="153"/>
      <c r="D4" s="153"/>
      <c r="E4" s="153"/>
      <c r="F4" s="153"/>
      <c r="G4" s="153"/>
    </row>
    <row r="5" spans="1:8" x14ac:dyDescent="0.5">
      <c r="A5" s="153"/>
      <c r="B5" s="153"/>
      <c r="C5" s="153"/>
      <c r="D5" s="153"/>
      <c r="E5" s="153"/>
      <c r="F5" s="153"/>
      <c r="G5" s="153"/>
    </row>
    <row r="6" spans="1:8" x14ac:dyDescent="0.5">
      <c r="A6" s="153"/>
      <c r="B6" s="153"/>
      <c r="C6" s="153"/>
      <c r="D6" s="153"/>
      <c r="E6" s="153"/>
      <c r="F6" s="153"/>
      <c r="G6" s="153"/>
    </row>
    <row r="7" spans="1:8" x14ac:dyDescent="0.5">
      <c r="A7" s="153"/>
      <c r="B7" s="153"/>
      <c r="C7" s="153"/>
      <c r="D7" s="153"/>
      <c r="E7" s="153"/>
      <c r="F7" s="153"/>
      <c r="G7" s="153"/>
    </row>
    <row r="8" spans="1:8" x14ac:dyDescent="0.5">
      <c r="A8" s="153"/>
      <c r="B8" s="153"/>
      <c r="C8" s="153"/>
      <c r="D8" s="153"/>
      <c r="E8" s="153"/>
      <c r="F8" s="153"/>
      <c r="G8" s="153"/>
    </row>
    <row r="9" spans="1:8" x14ac:dyDescent="0.5">
      <c r="A9" s="153"/>
      <c r="B9" s="153"/>
      <c r="C9" s="153"/>
      <c r="D9" s="153"/>
      <c r="E9" s="153"/>
      <c r="F9" s="153"/>
      <c r="G9" s="153"/>
    </row>
    <row r="10" spans="1:8" x14ac:dyDescent="0.5">
      <c r="A10" s="153"/>
      <c r="B10" s="153"/>
      <c r="C10" s="153"/>
      <c r="D10" s="153"/>
      <c r="E10" s="153"/>
      <c r="F10" s="153"/>
      <c r="G10" s="153"/>
    </row>
    <row r="11" spans="1:8" x14ac:dyDescent="0.5">
      <c r="A11" s="153"/>
      <c r="B11" s="153"/>
      <c r="C11" s="153"/>
      <c r="D11" s="153"/>
      <c r="E11" s="153"/>
      <c r="F11" s="153"/>
      <c r="G11" s="153"/>
    </row>
    <row r="12" spans="1:8" x14ac:dyDescent="0.5">
      <c r="A12" s="153"/>
      <c r="B12" s="153"/>
      <c r="C12" s="153"/>
      <c r="D12" s="153"/>
      <c r="E12" s="153"/>
      <c r="F12" s="153"/>
      <c r="G12" s="153"/>
    </row>
    <row r="13" spans="1:8" x14ac:dyDescent="0.5">
      <c r="A13" s="153"/>
      <c r="B13" s="153"/>
      <c r="C13" s="153"/>
      <c r="D13" s="153"/>
      <c r="E13" s="153"/>
      <c r="F13" s="153"/>
      <c r="G13" s="153"/>
    </row>
    <row r="14" spans="1:8" x14ac:dyDescent="0.5">
      <c r="A14" s="153"/>
      <c r="B14" s="153"/>
      <c r="C14" s="153"/>
      <c r="D14" s="153"/>
      <c r="E14" s="153"/>
      <c r="F14" s="153"/>
      <c r="G14" s="153"/>
    </row>
    <row r="15" spans="1:8" x14ac:dyDescent="0.5">
      <c r="A15" s="153"/>
      <c r="B15" s="153"/>
      <c r="C15" s="153"/>
      <c r="D15" s="153"/>
      <c r="E15" s="153"/>
      <c r="F15" s="153"/>
      <c r="G15" s="153"/>
    </row>
    <row r="16" spans="1:8" x14ac:dyDescent="0.5">
      <c r="A16" s="153"/>
      <c r="B16" s="153"/>
      <c r="C16" s="153"/>
      <c r="D16" s="153"/>
      <c r="E16" s="153"/>
      <c r="F16" s="153"/>
      <c r="G16" s="153"/>
    </row>
    <row r="17" spans="1:7" x14ac:dyDescent="0.5">
      <c r="A17" s="153"/>
      <c r="B17" s="153"/>
      <c r="C17" s="153"/>
      <c r="D17" s="153"/>
      <c r="E17" s="153"/>
      <c r="F17" s="153"/>
      <c r="G17" s="153"/>
    </row>
    <row r="18" spans="1:7" x14ac:dyDescent="0.5">
      <c r="A18" s="153"/>
      <c r="B18" s="153"/>
      <c r="C18" s="153"/>
      <c r="D18" s="153"/>
      <c r="E18" s="153"/>
      <c r="F18" s="153"/>
      <c r="G18" s="153"/>
    </row>
    <row r="19" spans="1:7" x14ac:dyDescent="0.5">
      <c r="A19" s="153"/>
      <c r="B19" s="153"/>
      <c r="C19" s="153"/>
      <c r="D19" s="153"/>
      <c r="E19" s="153"/>
      <c r="F19" s="153"/>
      <c r="G19" s="153"/>
    </row>
    <row r="20" spans="1:7" x14ac:dyDescent="0.5">
      <c r="A20" s="153"/>
      <c r="B20" s="153"/>
      <c r="C20" s="153"/>
      <c r="D20" s="153"/>
      <c r="E20" s="153"/>
      <c r="F20" s="153"/>
      <c r="G20" s="153"/>
    </row>
    <row r="21" spans="1:7" x14ac:dyDescent="0.5">
      <c r="A21" s="153"/>
      <c r="B21" s="153"/>
      <c r="C21" s="153"/>
      <c r="D21" s="153"/>
      <c r="E21" s="153"/>
      <c r="F21" s="153"/>
      <c r="G21" s="153"/>
    </row>
    <row r="22" spans="1:7" x14ac:dyDescent="0.5">
      <c r="A22" s="153"/>
      <c r="B22" s="153"/>
      <c r="C22" s="153"/>
      <c r="D22" s="153"/>
      <c r="E22" s="153"/>
      <c r="F22" s="153"/>
      <c r="G22" s="153"/>
    </row>
    <row r="23" spans="1:7" x14ac:dyDescent="0.5">
      <c r="A23" s="153"/>
      <c r="B23" s="153"/>
      <c r="C23" s="153"/>
      <c r="D23" s="153"/>
      <c r="E23" s="153"/>
      <c r="F23" s="153"/>
      <c r="G23" s="153"/>
    </row>
    <row r="24" spans="1:7" x14ac:dyDescent="0.5">
      <c r="A24" s="153"/>
      <c r="B24" s="153"/>
      <c r="C24" s="153"/>
      <c r="D24" s="153"/>
      <c r="E24" s="153"/>
      <c r="F24" s="153"/>
      <c r="G24" s="153"/>
    </row>
    <row r="25" spans="1:7" x14ac:dyDescent="0.5">
      <c r="A25" s="153"/>
      <c r="B25" s="153"/>
      <c r="C25" s="153"/>
      <c r="D25" s="153"/>
      <c r="E25" s="153"/>
      <c r="F25" s="153"/>
      <c r="G25" s="153"/>
    </row>
    <row r="26" spans="1:7" x14ac:dyDescent="0.5">
      <c r="A26" s="153"/>
      <c r="B26" s="153"/>
      <c r="C26" s="153"/>
      <c r="D26" s="153"/>
      <c r="E26" s="153"/>
      <c r="F26" s="153"/>
      <c r="G26" s="153"/>
    </row>
    <row r="27" spans="1:7" x14ac:dyDescent="0.5">
      <c r="A27" s="153"/>
      <c r="B27" s="153"/>
      <c r="C27" s="153"/>
      <c r="D27" s="153"/>
      <c r="E27" s="153"/>
      <c r="F27" s="153"/>
      <c r="G27" s="153"/>
    </row>
    <row r="28" spans="1:7" x14ac:dyDescent="0.5">
      <c r="A28" s="153"/>
      <c r="B28" s="153"/>
      <c r="C28" s="153"/>
      <c r="D28" s="153"/>
      <c r="E28" s="153"/>
      <c r="F28" s="153"/>
      <c r="G28" s="153"/>
    </row>
    <row r="29" spans="1:7" x14ac:dyDescent="0.5">
      <c r="A29" s="153"/>
      <c r="B29" s="153"/>
      <c r="C29" s="153"/>
      <c r="D29" s="153"/>
      <c r="E29" s="153"/>
      <c r="F29" s="153"/>
      <c r="G29" s="153"/>
    </row>
    <row r="30" spans="1:7" x14ac:dyDescent="0.5">
      <c r="A30" s="153"/>
      <c r="B30" s="153"/>
      <c r="C30" s="153"/>
      <c r="D30" s="153"/>
      <c r="E30" s="153"/>
      <c r="F30" s="153"/>
      <c r="G30" s="153"/>
    </row>
    <row r="31" spans="1:7" x14ac:dyDescent="0.5">
      <c r="A31" s="153"/>
      <c r="B31" s="153"/>
      <c r="C31" s="153"/>
      <c r="D31" s="153"/>
      <c r="E31" s="153"/>
      <c r="F31" s="153"/>
      <c r="G31" s="153"/>
    </row>
    <row r="32" spans="1:7" x14ac:dyDescent="0.5">
      <c r="A32" s="153"/>
      <c r="B32" s="153"/>
      <c r="C32" s="153"/>
      <c r="D32" s="153"/>
      <c r="E32" s="153"/>
      <c r="F32" s="153"/>
      <c r="G32" s="153"/>
    </row>
    <row r="33" spans="1:7" x14ac:dyDescent="0.5">
      <c r="A33" s="153"/>
      <c r="B33" s="153"/>
      <c r="C33" s="153"/>
      <c r="D33" s="153"/>
      <c r="E33" s="153"/>
      <c r="F33" s="153"/>
      <c r="G33" s="153"/>
    </row>
    <row r="34" spans="1:7" x14ac:dyDescent="0.5">
      <c r="A34" s="153"/>
      <c r="B34" s="153"/>
      <c r="C34" s="153"/>
      <c r="D34" s="153"/>
      <c r="E34" s="153"/>
      <c r="F34" s="153"/>
      <c r="G34" s="153"/>
    </row>
    <row r="35" spans="1:7" x14ac:dyDescent="0.5">
      <c r="A35" s="153"/>
      <c r="B35" s="153"/>
      <c r="C35" s="153"/>
      <c r="D35" s="153"/>
      <c r="E35" s="153"/>
      <c r="F35" s="153"/>
      <c r="G35" s="153"/>
    </row>
    <row r="36" spans="1:7" x14ac:dyDescent="0.5">
      <c r="A36" s="153"/>
      <c r="B36" s="153"/>
      <c r="C36" s="153"/>
      <c r="D36" s="153"/>
      <c r="E36" s="153"/>
      <c r="F36" s="153"/>
      <c r="G36" s="153"/>
    </row>
    <row r="37" spans="1:7" x14ac:dyDescent="0.5">
      <c r="A37" s="153"/>
      <c r="B37" s="153"/>
      <c r="C37" s="153"/>
      <c r="D37" s="153"/>
      <c r="E37" s="153"/>
      <c r="F37" s="153"/>
      <c r="G37" s="153"/>
    </row>
    <row r="38" spans="1:7" x14ac:dyDescent="0.5">
      <c r="A38" s="153"/>
      <c r="B38" s="153"/>
      <c r="C38" s="153"/>
      <c r="D38" s="153"/>
      <c r="E38" s="153"/>
      <c r="F38" s="153"/>
      <c r="G38" s="153"/>
    </row>
  </sheetData>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F9F86-3037-4CCB-8C97-27A5E029745E}">
  <dimension ref="A1:C22"/>
  <sheetViews>
    <sheetView workbookViewId="0">
      <selection activeCell="A13" sqref="A13:G13"/>
    </sheetView>
  </sheetViews>
  <sheetFormatPr baseColWidth="10" defaultColWidth="11.41015625" defaultRowHeight="15.35" x14ac:dyDescent="0.5"/>
  <cols>
    <col min="1" max="1" width="13.1171875" style="54" customWidth="1"/>
    <col min="2" max="2" width="55.1171875" style="54" customWidth="1"/>
    <col min="3" max="16384" width="11.41015625" style="54"/>
  </cols>
  <sheetData>
    <row r="1" spans="1:3" ht="15.7" thickBot="1" x14ac:dyDescent="0.55000000000000004">
      <c r="A1" s="104" t="s">
        <v>261</v>
      </c>
      <c r="B1" s="105">
        <v>20</v>
      </c>
      <c r="C1" s="43">
        <f>MAX($A$3:$A$22)-1</f>
        <v>19</v>
      </c>
    </row>
    <row r="2" spans="1:3" ht="15.7" thickTop="1" x14ac:dyDescent="0.5">
      <c r="A2" s="106" t="s">
        <v>36</v>
      </c>
      <c r="B2" s="106" t="s">
        <v>37</v>
      </c>
      <c r="C2" s="43" t="s">
        <v>38</v>
      </c>
    </row>
    <row r="3" spans="1:3" x14ac:dyDescent="0.5">
      <c r="A3" s="107">
        <v>1</v>
      </c>
      <c r="B3" s="107" t="s">
        <v>266</v>
      </c>
      <c r="C3" s="29"/>
    </row>
    <row r="4" spans="1:3" x14ac:dyDescent="0.5">
      <c r="A4" s="107">
        <v>2</v>
      </c>
      <c r="B4" s="107" t="s">
        <v>267</v>
      </c>
      <c r="C4" s="29" t="s">
        <v>40</v>
      </c>
    </row>
    <row r="5" spans="1:3" x14ac:dyDescent="0.5">
      <c r="A5" s="107">
        <v>3</v>
      </c>
      <c r="B5" s="107" t="s">
        <v>268</v>
      </c>
      <c r="C5" s="29"/>
    </row>
    <row r="6" spans="1:3" x14ac:dyDescent="0.5">
      <c r="A6" s="107">
        <v>4</v>
      </c>
      <c r="B6" s="107" t="s">
        <v>269</v>
      </c>
      <c r="C6" s="29"/>
    </row>
    <row r="7" spans="1:3" x14ac:dyDescent="0.5">
      <c r="A7" s="107">
        <v>5</v>
      </c>
      <c r="B7" s="107" t="s">
        <v>270</v>
      </c>
      <c r="C7" s="29"/>
    </row>
    <row r="8" spans="1:3" x14ac:dyDescent="0.5">
      <c r="A8" s="107">
        <v>6</v>
      </c>
      <c r="B8" s="107" t="s">
        <v>271</v>
      </c>
      <c r="C8" s="29" t="s">
        <v>40</v>
      </c>
    </row>
    <row r="9" spans="1:3" x14ac:dyDescent="0.5">
      <c r="A9" s="107">
        <v>7</v>
      </c>
      <c r="B9" s="107" t="s">
        <v>272</v>
      </c>
      <c r="C9" s="29"/>
    </row>
    <row r="10" spans="1:3" x14ac:dyDescent="0.5">
      <c r="A10" s="107">
        <v>8</v>
      </c>
      <c r="B10" s="107" t="s">
        <v>273</v>
      </c>
      <c r="C10" s="29" t="s">
        <v>40</v>
      </c>
    </row>
    <row r="11" spans="1:3" x14ac:dyDescent="0.5">
      <c r="A11" s="107">
        <v>9</v>
      </c>
      <c r="B11" s="107" t="s">
        <v>274</v>
      </c>
      <c r="C11" s="29"/>
    </row>
    <row r="12" spans="1:3" x14ac:dyDescent="0.5">
      <c r="A12" s="107">
        <v>10</v>
      </c>
      <c r="B12" s="107" t="s">
        <v>275</v>
      </c>
      <c r="C12" s="29"/>
    </row>
    <row r="13" spans="1:3" x14ac:dyDescent="0.5">
      <c r="A13" s="107">
        <v>11</v>
      </c>
      <c r="B13" s="107" t="s">
        <v>276</v>
      </c>
      <c r="C13" s="29"/>
    </row>
    <row r="14" spans="1:3" x14ac:dyDescent="0.5">
      <c r="A14" s="107">
        <v>12</v>
      </c>
      <c r="B14" s="107" t="s">
        <v>277</v>
      </c>
      <c r="C14" s="29"/>
    </row>
    <row r="15" spans="1:3" x14ac:dyDescent="0.5">
      <c r="A15" s="107">
        <v>13</v>
      </c>
      <c r="B15" s="107" t="s">
        <v>278</v>
      </c>
      <c r="C15" s="29"/>
    </row>
    <row r="16" spans="1:3" x14ac:dyDescent="0.5">
      <c r="A16" s="107">
        <v>14</v>
      </c>
      <c r="B16" s="107" t="s">
        <v>279</v>
      </c>
      <c r="C16" s="29"/>
    </row>
    <row r="17" spans="1:3" x14ac:dyDescent="0.5">
      <c r="A17" s="107">
        <v>15</v>
      </c>
      <c r="B17" s="107" t="s">
        <v>280</v>
      </c>
      <c r="C17" s="29"/>
    </row>
    <row r="18" spans="1:3" x14ac:dyDescent="0.5">
      <c r="A18" s="107">
        <v>16</v>
      </c>
      <c r="B18" s="107" t="s">
        <v>281</v>
      </c>
      <c r="C18" s="29"/>
    </row>
    <row r="19" spans="1:3" x14ac:dyDescent="0.5">
      <c r="A19" s="107">
        <v>17</v>
      </c>
      <c r="B19" s="107" t="s">
        <v>282</v>
      </c>
      <c r="C19" s="29"/>
    </row>
    <row r="20" spans="1:3" x14ac:dyDescent="0.5">
      <c r="A20" s="107">
        <v>18</v>
      </c>
      <c r="B20" s="107" t="s">
        <v>283</v>
      </c>
      <c r="C20" s="29"/>
    </row>
    <row r="21" spans="1:3" x14ac:dyDescent="0.5">
      <c r="A21" s="107">
        <v>19</v>
      </c>
      <c r="B21" s="108" t="s">
        <v>6</v>
      </c>
      <c r="C21" s="108"/>
    </row>
    <row r="22" spans="1:3" x14ac:dyDescent="0.5">
      <c r="A22" s="107">
        <v>20</v>
      </c>
      <c r="B22" s="109" t="s">
        <v>284</v>
      </c>
      <c r="C22" s="43"/>
    </row>
  </sheetData>
  <pageMargins left="0.78740157499999996" right="0.78740157499999996" top="0.984251969" bottom="0.984251969" header="0.4921259845" footer="0.49212598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0"/>
  <sheetViews>
    <sheetView workbookViewId="0">
      <selection activeCell="A13" sqref="A13:G13"/>
    </sheetView>
  </sheetViews>
  <sheetFormatPr baseColWidth="10" defaultColWidth="11.41015625" defaultRowHeight="15.35" x14ac:dyDescent="0.5"/>
  <cols>
    <col min="1" max="1" width="16.234375" style="71" customWidth="1"/>
    <col min="2" max="2" width="55.1171875" style="79" customWidth="1"/>
    <col min="3" max="256" width="11.41015625" style="71"/>
    <col min="257" max="257" width="24.41015625" style="71" customWidth="1"/>
    <col min="258" max="258" width="55.1171875" style="71" customWidth="1"/>
    <col min="259" max="512" width="11.41015625" style="71"/>
    <col min="513" max="513" width="24.41015625" style="71" customWidth="1"/>
    <col min="514" max="514" width="55.1171875" style="71" customWidth="1"/>
    <col min="515" max="768" width="11.41015625" style="71"/>
    <col min="769" max="769" width="24.41015625" style="71" customWidth="1"/>
    <col min="770" max="770" width="55.1171875" style="71" customWidth="1"/>
    <col min="771" max="1024" width="11.41015625" style="71"/>
    <col min="1025" max="1025" width="24.41015625" style="71" customWidth="1"/>
    <col min="1026" max="1026" width="55.1171875" style="71" customWidth="1"/>
    <col min="1027" max="1280" width="11.41015625" style="71"/>
    <col min="1281" max="1281" width="24.41015625" style="71" customWidth="1"/>
    <col min="1282" max="1282" width="55.1171875" style="71" customWidth="1"/>
    <col min="1283" max="1536" width="11.41015625" style="71"/>
    <col min="1537" max="1537" width="24.41015625" style="71" customWidth="1"/>
    <col min="1538" max="1538" width="55.1171875" style="71" customWidth="1"/>
    <col min="1539" max="1792" width="11.41015625" style="71"/>
    <col min="1793" max="1793" width="24.41015625" style="71" customWidth="1"/>
    <col min="1794" max="1794" width="55.1171875" style="71" customWidth="1"/>
    <col min="1795" max="2048" width="11.41015625" style="71"/>
    <col min="2049" max="2049" width="24.41015625" style="71" customWidth="1"/>
    <col min="2050" max="2050" width="55.1171875" style="71" customWidth="1"/>
    <col min="2051" max="2304" width="11.41015625" style="71"/>
    <col min="2305" max="2305" width="24.41015625" style="71" customWidth="1"/>
    <col min="2306" max="2306" width="55.1171875" style="71" customWidth="1"/>
    <col min="2307" max="2560" width="11.41015625" style="71"/>
    <col min="2561" max="2561" width="24.41015625" style="71" customWidth="1"/>
    <col min="2562" max="2562" width="55.1171875" style="71" customWidth="1"/>
    <col min="2563" max="2816" width="11.41015625" style="71"/>
    <col min="2817" max="2817" width="24.41015625" style="71" customWidth="1"/>
    <col min="2818" max="2818" width="55.1171875" style="71" customWidth="1"/>
    <col min="2819" max="3072" width="11.41015625" style="71"/>
    <col min="3073" max="3073" width="24.41015625" style="71" customWidth="1"/>
    <col min="3074" max="3074" width="55.1171875" style="71" customWidth="1"/>
    <col min="3075" max="3328" width="11.41015625" style="71"/>
    <col min="3329" max="3329" width="24.41015625" style="71" customWidth="1"/>
    <col min="3330" max="3330" width="55.1171875" style="71" customWidth="1"/>
    <col min="3331" max="3584" width="11.41015625" style="71"/>
    <col min="3585" max="3585" width="24.41015625" style="71" customWidth="1"/>
    <col min="3586" max="3586" width="55.1171875" style="71" customWidth="1"/>
    <col min="3587" max="3840" width="11.41015625" style="71"/>
    <col min="3841" max="3841" width="24.41015625" style="71" customWidth="1"/>
    <col min="3842" max="3842" width="55.1171875" style="71" customWidth="1"/>
    <col min="3843" max="4096" width="11.41015625" style="71"/>
    <col min="4097" max="4097" width="24.41015625" style="71" customWidth="1"/>
    <col min="4098" max="4098" width="55.1171875" style="71" customWidth="1"/>
    <col min="4099" max="4352" width="11.41015625" style="71"/>
    <col min="4353" max="4353" width="24.41015625" style="71" customWidth="1"/>
    <col min="4354" max="4354" width="55.1171875" style="71" customWidth="1"/>
    <col min="4355" max="4608" width="11.41015625" style="71"/>
    <col min="4609" max="4609" width="24.41015625" style="71" customWidth="1"/>
    <col min="4610" max="4610" width="55.1171875" style="71" customWidth="1"/>
    <col min="4611" max="4864" width="11.41015625" style="71"/>
    <col min="4865" max="4865" width="24.41015625" style="71" customWidth="1"/>
    <col min="4866" max="4866" width="55.1171875" style="71" customWidth="1"/>
    <col min="4867" max="5120" width="11.41015625" style="71"/>
    <col min="5121" max="5121" width="24.41015625" style="71" customWidth="1"/>
    <col min="5122" max="5122" width="55.1171875" style="71" customWidth="1"/>
    <col min="5123" max="5376" width="11.41015625" style="71"/>
    <col min="5377" max="5377" width="24.41015625" style="71" customWidth="1"/>
    <col min="5378" max="5378" width="55.1171875" style="71" customWidth="1"/>
    <col min="5379" max="5632" width="11.41015625" style="71"/>
    <col min="5633" max="5633" width="24.41015625" style="71" customWidth="1"/>
    <col min="5634" max="5634" width="55.1171875" style="71" customWidth="1"/>
    <col min="5635" max="5888" width="11.41015625" style="71"/>
    <col min="5889" max="5889" width="24.41015625" style="71" customWidth="1"/>
    <col min="5890" max="5890" width="55.1171875" style="71" customWidth="1"/>
    <col min="5891" max="6144" width="11.41015625" style="71"/>
    <col min="6145" max="6145" width="24.41015625" style="71" customWidth="1"/>
    <col min="6146" max="6146" width="55.1171875" style="71" customWidth="1"/>
    <col min="6147" max="6400" width="11.41015625" style="71"/>
    <col min="6401" max="6401" width="24.41015625" style="71" customWidth="1"/>
    <col min="6402" max="6402" width="55.1171875" style="71" customWidth="1"/>
    <col min="6403" max="6656" width="11.41015625" style="71"/>
    <col min="6657" max="6657" width="24.41015625" style="71" customWidth="1"/>
    <col min="6658" max="6658" width="55.1171875" style="71" customWidth="1"/>
    <col min="6659" max="6912" width="11.41015625" style="71"/>
    <col min="6913" max="6913" width="24.41015625" style="71" customWidth="1"/>
    <col min="6914" max="6914" width="55.1171875" style="71" customWidth="1"/>
    <col min="6915" max="7168" width="11.41015625" style="71"/>
    <col min="7169" max="7169" width="24.41015625" style="71" customWidth="1"/>
    <col min="7170" max="7170" width="55.1171875" style="71" customWidth="1"/>
    <col min="7171" max="7424" width="11.41015625" style="71"/>
    <col min="7425" max="7425" width="24.41015625" style="71" customWidth="1"/>
    <col min="7426" max="7426" width="55.1171875" style="71" customWidth="1"/>
    <col min="7427" max="7680" width="11.41015625" style="71"/>
    <col min="7681" max="7681" width="24.41015625" style="71" customWidth="1"/>
    <col min="7682" max="7682" width="55.1171875" style="71" customWidth="1"/>
    <col min="7683" max="7936" width="11.41015625" style="71"/>
    <col min="7937" max="7937" width="24.41015625" style="71" customWidth="1"/>
    <col min="7938" max="7938" width="55.1171875" style="71" customWidth="1"/>
    <col min="7939" max="8192" width="11.41015625" style="71"/>
    <col min="8193" max="8193" width="24.41015625" style="71" customWidth="1"/>
    <col min="8194" max="8194" width="55.1171875" style="71" customWidth="1"/>
    <col min="8195" max="8448" width="11.41015625" style="71"/>
    <col min="8449" max="8449" width="24.41015625" style="71" customWidth="1"/>
    <col min="8450" max="8450" width="55.1171875" style="71" customWidth="1"/>
    <col min="8451" max="8704" width="11.41015625" style="71"/>
    <col min="8705" max="8705" width="24.41015625" style="71" customWidth="1"/>
    <col min="8706" max="8706" width="55.1171875" style="71" customWidth="1"/>
    <col min="8707" max="8960" width="11.41015625" style="71"/>
    <col min="8961" max="8961" width="24.41015625" style="71" customWidth="1"/>
    <col min="8962" max="8962" width="55.1171875" style="71" customWidth="1"/>
    <col min="8963" max="9216" width="11.41015625" style="71"/>
    <col min="9217" max="9217" width="24.41015625" style="71" customWidth="1"/>
    <col min="9218" max="9218" width="55.1171875" style="71" customWidth="1"/>
    <col min="9219" max="9472" width="11.41015625" style="71"/>
    <col min="9473" max="9473" width="24.41015625" style="71" customWidth="1"/>
    <col min="9474" max="9474" width="55.1171875" style="71" customWidth="1"/>
    <col min="9475" max="9728" width="11.41015625" style="71"/>
    <col min="9729" max="9729" width="24.41015625" style="71" customWidth="1"/>
    <col min="9730" max="9730" width="55.1171875" style="71" customWidth="1"/>
    <col min="9731" max="9984" width="11.41015625" style="71"/>
    <col min="9985" max="9985" width="24.41015625" style="71" customWidth="1"/>
    <col min="9986" max="9986" width="55.1171875" style="71" customWidth="1"/>
    <col min="9987" max="10240" width="11.41015625" style="71"/>
    <col min="10241" max="10241" width="24.41015625" style="71" customWidth="1"/>
    <col min="10242" max="10242" width="55.1171875" style="71" customWidth="1"/>
    <col min="10243" max="10496" width="11.41015625" style="71"/>
    <col min="10497" max="10497" width="24.41015625" style="71" customWidth="1"/>
    <col min="10498" max="10498" width="55.1171875" style="71" customWidth="1"/>
    <col min="10499" max="10752" width="11.41015625" style="71"/>
    <col min="10753" max="10753" width="24.41015625" style="71" customWidth="1"/>
    <col min="10754" max="10754" width="55.1171875" style="71" customWidth="1"/>
    <col min="10755" max="11008" width="11.41015625" style="71"/>
    <col min="11009" max="11009" width="24.41015625" style="71" customWidth="1"/>
    <col min="11010" max="11010" width="55.1171875" style="71" customWidth="1"/>
    <col min="11011" max="11264" width="11.41015625" style="71"/>
    <col min="11265" max="11265" width="24.41015625" style="71" customWidth="1"/>
    <col min="11266" max="11266" width="55.1171875" style="71" customWidth="1"/>
    <col min="11267" max="11520" width="11.41015625" style="71"/>
    <col min="11521" max="11521" width="24.41015625" style="71" customWidth="1"/>
    <col min="11522" max="11522" width="55.1171875" style="71" customWidth="1"/>
    <col min="11523" max="11776" width="11.41015625" style="71"/>
    <col min="11777" max="11777" width="24.41015625" style="71" customWidth="1"/>
    <col min="11778" max="11778" width="55.1171875" style="71" customWidth="1"/>
    <col min="11779" max="12032" width="11.41015625" style="71"/>
    <col min="12033" max="12033" width="24.41015625" style="71" customWidth="1"/>
    <col min="12034" max="12034" width="55.1171875" style="71" customWidth="1"/>
    <col min="12035" max="12288" width="11.41015625" style="71"/>
    <col min="12289" max="12289" width="24.41015625" style="71" customWidth="1"/>
    <col min="12290" max="12290" width="55.1171875" style="71" customWidth="1"/>
    <col min="12291" max="12544" width="11.41015625" style="71"/>
    <col min="12545" max="12545" width="24.41015625" style="71" customWidth="1"/>
    <col min="12546" max="12546" width="55.1171875" style="71" customWidth="1"/>
    <col min="12547" max="12800" width="11.41015625" style="71"/>
    <col min="12801" max="12801" width="24.41015625" style="71" customWidth="1"/>
    <col min="12802" max="12802" width="55.1171875" style="71" customWidth="1"/>
    <col min="12803" max="13056" width="11.41015625" style="71"/>
    <col min="13057" max="13057" width="24.41015625" style="71" customWidth="1"/>
    <col min="13058" max="13058" width="55.1171875" style="71" customWidth="1"/>
    <col min="13059" max="13312" width="11.41015625" style="71"/>
    <col min="13313" max="13313" width="24.41015625" style="71" customWidth="1"/>
    <col min="13314" max="13314" width="55.1171875" style="71" customWidth="1"/>
    <col min="13315" max="13568" width="11.41015625" style="71"/>
    <col min="13569" max="13569" width="24.41015625" style="71" customWidth="1"/>
    <col min="13570" max="13570" width="55.1171875" style="71" customWidth="1"/>
    <col min="13571" max="13824" width="11.41015625" style="71"/>
    <col min="13825" max="13825" width="24.41015625" style="71" customWidth="1"/>
    <col min="13826" max="13826" width="55.1171875" style="71" customWidth="1"/>
    <col min="13827" max="14080" width="11.41015625" style="71"/>
    <col min="14081" max="14081" width="24.41015625" style="71" customWidth="1"/>
    <col min="14082" max="14082" width="55.1171875" style="71" customWidth="1"/>
    <col min="14083" max="14336" width="11.41015625" style="71"/>
    <col min="14337" max="14337" width="24.41015625" style="71" customWidth="1"/>
    <col min="14338" max="14338" width="55.1171875" style="71" customWidth="1"/>
    <col min="14339" max="14592" width="11.41015625" style="71"/>
    <col min="14593" max="14593" width="24.41015625" style="71" customWidth="1"/>
    <col min="14594" max="14594" width="55.1171875" style="71" customWidth="1"/>
    <col min="14595" max="14848" width="11.41015625" style="71"/>
    <col min="14849" max="14849" width="24.41015625" style="71" customWidth="1"/>
    <col min="14850" max="14850" width="55.1171875" style="71" customWidth="1"/>
    <col min="14851" max="15104" width="11.41015625" style="71"/>
    <col min="15105" max="15105" width="24.41015625" style="71" customWidth="1"/>
    <col min="15106" max="15106" width="55.1171875" style="71" customWidth="1"/>
    <col min="15107" max="15360" width="11.41015625" style="71"/>
    <col min="15361" max="15361" width="24.41015625" style="71" customWidth="1"/>
    <col min="15362" max="15362" width="55.1171875" style="71" customWidth="1"/>
    <col min="15363" max="15616" width="11.41015625" style="71"/>
    <col min="15617" max="15617" width="24.41015625" style="71" customWidth="1"/>
    <col min="15618" max="15618" width="55.1171875" style="71" customWidth="1"/>
    <col min="15619" max="15872" width="11.41015625" style="71"/>
    <col min="15873" max="15873" width="24.41015625" style="71" customWidth="1"/>
    <col min="15874" max="15874" width="55.1171875" style="71" customWidth="1"/>
    <col min="15875" max="16128" width="11.41015625" style="71"/>
    <col min="16129" max="16129" width="24.41015625" style="71" customWidth="1"/>
    <col min="16130" max="16130" width="55.1171875" style="71" customWidth="1"/>
    <col min="16131" max="16384" width="11.41015625" style="71"/>
  </cols>
  <sheetData>
    <row r="1" spans="1:7" ht="15.7" thickBot="1" x14ac:dyDescent="0.55000000000000004">
      <c r="A1" s="80" t="s">
        <v>243</v>
      </c>
      <c r="B1" s="72"/>
      <c r="C1" s="71">
        <f>MAX($A$3:$A$20)-1</f>
        <v>17</v>
      </c>
      <c r="D1" s="71" t="s">
        <v>147</v>
      </c>
      <c r="E1" s="71" t="s">
        <v>209</v>
      </c>
      <c r="F1" s="71" t="s">
        <v>148</v>
      </c>
    </row>
    <row r="2" spans="1:7" ht="15.7" thickTop="1" x14ac:dyDescent="0.45">
      <c r="A2" s="86"/>
      <c r="B2" s="87" t="s">
        <v>37</v>
      </c>
      <c r="C2" s="71" t="s">
        <v>39</v>
      </c>
      <c r="D2" s="71">
        <v>18</v>
      </c>
      <c r="E2" s="71">
        <v>18</v>
      </c>
      <c r="F2" s="71">
        <v>18</v>
      </c>
    </row>
    <row r="3" spans="1:7" ht="14" x14ac:dyDescent="0.45">
      <c r="A3" s="77">
        <v>1</v>
      </c>
      <c r="B3" s="85" t="s">
        <v>212</v>
      </c>
      <c r="C3" s="88"/>
      <c r="D3" s="89"/>
      <c r="G3" s="110"/>
    </row>
    <row r="4" spans="1:7" ht="14" x14ac:dyDescent="0.45">
      <c r="A4" s="77">
        <v>2</v>
      </c>
      <c r="B4" s="85" t="s">
        <v>213</v>
      </c>
      <c r="C4" s="77" t="s">
        <v>40</v>
      </c>
      <c r="D4" s="89"/>
      <c r="G4" s="110"/>
    </row>
    <row r="5" spans="1:7" ht="14" x14ac:dyDescent="0.45">
      <c r="A5" s="77">
        <v>3</v>
      </c>
      <c r="B5" s="85" t="s">
        <v>285</v>
      </c>
      <c r="C5" s="77"/>
      <c r="D5" s="89"/>
      <c r="G5" s="110"/>
    </row>
    <row r="6" spans="1:7" ht="25.35" x14ac:dyDescent="0.45">
      <c r="A6" s="77">
        <v>4</v>
      </c>
      <c r="B6" s="85" t="s">
        <v>286</v>
      </c>
      <c r="C6" s="77" t="s">
        <v>40</v>
      </c>
      <c r="D6" s="89"/>
      <c r="G6" s="110"/>
    </row>
    <row r="7" spans="1:7" ht="14" x14ac:dyDescent="0.45">
      <c r="A7" s="77">
        <v>5</v>
      </c>
      <c r="B7" s="110" t="s">
        <v>214</v>
      </c>
      <c r="C7" s="77"/>
      <c r="D7" s="89"/>
      <c r="G7" s="110"/>
    </row>
    <row r="8" spans="1:7" ht="14" x14ac:dyDescent="0.45">
      <c r="A8" s="77">
        <v>6</v>
      </c>
      <c r="B8" s="110" t="s">
        <v>215</v>
      </c>
      <c r="C8" s="77"/>
      <c r="D8" s="89"/>
      <c r="G8" s="110"/>
    </row>
    <row r="9" spans="1:7" ht="14" x14ac:dyDescent="0.45">
      <c r="A9" s="77">
        <v>7</v>
      </c>
      <c r="B9" s="110" t="s">
        <v>216</v>
      </c>
      <c r="C9" s="77"/>
      <c r="D9" s="89"/>
      <c r="G9" s="110"/>
    </row>
    <row r="10" spans="1:7" ht="14" x14ac:dyDescent="0.45">
      <c r="A10" s="77">
        <v>8</v>
      </c>
      <c r="B10" s="85" t="s">
        <v>217</v>
      </c>
      <c r="C10" s="77"/>
      <c r="D10" s="89"/>
      <c r="G10" s="110"/>
    </row>
    <row r="11" spans="1:7" ht="14" x14ac:dyDescent="0.45">
      <c r="A11" s="77">
        <v>9</v>
      </c>
      <c r="B11" s="85" t="s">
        <v>218</v>
      </c>
      <c r="C11" s="77"/>
      <c r="D11" s="89"/>
      <c r="G11" s="110"/>
    </row>
    <row r="12" spans="1:7" ht="14" x14ac:dyDescent="0.45">
      <c r="A12" s="77">
        <v>10</v>
      </c>
      <c r="B12" s="85" t="s">
        <v>219</v>
      </c>
      <c r="C12" s="77"/>
      <c r="D12" s="89"/>
      <c r="G12" s="110"/>
    </row>
    <row r="13" spans="1:7" ht="14" x14ac:dyDescent="0.45">
      <c r="A13" s="77">
        <v>11</v>
      </c>
      <c r="B13" s="85" t="s">
        <v>220</v>
      </c>
      <c r="C13" s="77"/>
      <c r="D13" s="89"/>
      <c r="G13" s="110"/>
    </row>
    <row r="14" spans="1:7" ht="14" x14ac:dyDescent="0.45">
      <c r="A14" s="84">
        <v>12</v>
      </c>
      <c r="B14" s="85" t="s">
        <v>221</v>
      </c>
      <c r="C14" s="77"/>
      <c r="D14" s="89"/>
      <c r="G14" s="110"/>
    </row>
    <row r="15" spans="1:7" ht="25.35" x14ac:dyDescent="0.45">
      <c r="A15" s="84">
        <v>13</v>
      </c>
      <c r="B15" s="85" t="s">
        <v>222</v>
      </c>
      <c r="C15" s="77"/>
      <c r="D15" s="89"/>
      <c r="G15" s="110"/>
    </row>
    <row r="16" spans="1:7" ht="14" x14ac:dyDescent="0.45">
      <c r="A16" s="84">
        <v>14</v>
      </c>
      <c r="B16" s="85" t="s">
        <v>223</v>
      </c>
      <c r="C16" s="77"/>
      <c r="D16" s="89"/>
      <c r="G16" s="110"/>
    </row>
    <row r="17" spans="1:7" ht="14" x14ac:dyDescent="0.45">
      <c r="A17" s="77">
        <v>15</v>
      </c>
      <c r="B17" s="85" t="s">
        <v>250</v>
      </c>
      <c r="C17" s="77"/>
      <c r="D17" s="89"/>
      <c r="G17" s="110"/>
    </row>
    <row r="18" spans="1:7" ht="14" x14ac:dyDescent="0.45">
      <c r="A18" s="77">
        <v>16</v>
      </c>
      <c r="B18" s="110" t="s">
        <v>249</v>
      </c>
      <c r="C18" s="77"/>
      <c r="D18" s="89"/>
      <c r="G18" s="110"/>
    </row>
    <row r="19" spans="1:7" x14ac:dyDescent="0.5">
      <c r="A19" s="77">
        <v>17</v>
      </c>
      <c r="B19" s="76" t="s">
        <v>6</v>
      </c>
      <c r="C19" s="78"/>
      <c r="D19" s="73"/>
    </row>
    <row r="20" spans="1:7" x14ac:dyDescent="0.5">
      <c r="A20" s="77">
        <v>18</v>
      </c>
      <c r="B20" s="109" t="s">
        <v>284</v>
      </c>
      <c r="C20" s="73"/>
      <c r="D20" s="73"/>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11"/>
  <sheetViews>
    <sheetView workbookViewId="0">
      <selection activeCell="A13" sqref="A13:G13"/>
    </sheetView>
  </sheetViews>
  <sheetFormatPr baseColWidth="10" defaultColWidth="11.41015625" defaultRowHeight="15.35" x14ac:dyDescent="0.5"/>
  <cols>
    <col min="1" max="1" width="13.1171875" style="73" customWidth="1"/>
    <col min="2" max="2" width="55.1171875" style="71" customWidth="1"/>
    <col min="3" max="256" width="11.41015625" style="73"/>
    <col min="257" max="257" width="13.1171875" style="73" customWidth="1"/>
    <col min="258" max="258" width="55.1171875" style="73" customWidth="1"/>
    <col min="259" max="512" width="11.41015625" style="73"/>
    <col min="513" max="513" width="13.1171875" style="73" customWidth="1"/>
    <col min="514" max="514" width="55.1171875" style="73" customWidth="1"/>
    <col min="515" max="768" width="11.41015625" style="73"/>
    <col min="769" max="769" width="13.1171875" style="73" customWidth="1"/>
    <col min="770" max="770" width="55.1171875" style="73" customWidth="1"/>
    <col min="771" max="1024" width="11.41015625" style="73"/>
    <col min="1025" max="1025" width="13.1171875" style="73" customWidth="1"/>
    <col min="1026" max="1026" width="55.1171875" style="73" customWidth="1"/>
    <col min="1027" max="1280" width="11.41015625" style="73"/>
    <col min="1281" max="1281" width="13.1171875" style="73" customWidth="1"/>
    <col min="1282" max="1282" width="55.1171875" style="73" customWidth="1"/>
    <col min="1283" max="1536" width="11.41015625" style="73"/>
    <col min="1537" max="1537" width="13.1171875" style="73" customWidth="1"/>
    <col min="1538" max="1538" width="55.1171875" style="73" customWidth="1"/>
    <col min="1539" max="1792" width="11.41015625" style="73"/>
    <col min="1793" max="1793" width="13.1171875" style="73" customWidth="1"/>
    <col min="1794" max="1794" width="55.1171875" style="73" customWidth="1"/>
    <col min="1795" max="2048" width="11.41015625" style="73"/>
    <col min="2049" max="2049" width="13.1171875" style="73" customWidth="1"/>
    <col min="2050" max="2050" width="55.1171875" style="73" customWidth="1"/>
    <col min="2051" max="2304" width="11.41015625" style="73"/>
    <col min="2305" max="2305" width="13.1171875" style="73" customWidth="1"/>
    <col min="2306" max="2306" width="55.1171875" style="73" customWidth="1"/>
    <col min="2307" max="2560" width="11.41015625" style="73"/>
    <col min="2561" max="2561" width="13.1171875" style="73" customWidth="1"/>
    <col min="2562" max="2562" width="55.1171875" style="73" customWidth="1"/>
    <col min="2563" max="2816" width="11.41015625" style="73"/>
    <col min="2817" max="2817" width="13.1171875" style="73" customWidth="1"/>
    <col min="2818" max="2818" width="55.1171875" style="73" customWidth="1"/>
    <col min="2819" max="3072" width="11.41015625" style="73"/>
    <col min="3073" max="3073" width="13.1171875" style="73" customWidth="1"/>
    <col min="3074" max="3074" width="55.1171875" style="73" customWidth="1"/>
    <col min="3075" max="3328" width="11.41015625" style="73"/>
    <col min="3329" max="3329" width="13.1171875" style="73" customWidth="1"/>
    <col min="3330" max="3330" width="55.1171875" style="73" customWidth="1"/>
    <col min="3331" max="3584" width="11.41015625" style="73"/>
    <col min="3585" max="3585" width="13.1171875" style="73" customWidth="1"/>
    <col min="3586" max="3586" width="55.1171875" style="73" customWidth="1"/>
    <col min="3587" max="3840" width="11.41015625" style="73"/>
    <col min="3841" max="3841" width="13.1171875" style="73" customWidth="1"/>
    <col min="3842" max="3842" width="55.1171875" style="73" customWidth="1"/>
    <col min="3843" max="4096" width="11.41015625" style="73"/>
    <col min="4097" max="4097" width="13.1171875" style="73" customWidth="1"/>
    <col min="4098" max="4098" width="55.1171875" style="73" customWidth="1"/>
    <col min="4099" max="4352" width="11.41015625" style="73"/>
    <col min="4353" max="4353" width="13.1171875" style="73" customWidth="1"/>
    <col min="4354" max="4354" width="55.1171875" style="73" customWidth="1"/>
    <col min="4355" max="4608" width="11.41015625" style="73"/>
    <col min="4609" max="4609" width="13.1171875" style="73" customWidth="1"/>
    <col min="4610" max="4610" width="55.1171875" style="73" customWidth="1"/>
    <col min="4611" max="4864" width="11.41015625" style="73"/>
    <col min="4865" max="4865" width="13.1171875" style="73" customWidth="1"/>
    <col min="4866" max="4866" width="55.1171875" style="73" customWidth="1"/>
    <col min="4867" max="5120" width="11.41015625" style="73"/>
    <col min="5121" max="5121" width="13.1171875" style="73" customWidth="1"/>
    <col min="5122" max="5122" width="55.1171875" style="73" customWidth="1"/>
    <col min="5123" max="5376" width="11.41015625" style="73"/>
    <col min="5377" max="5377" width="13.1171875" style="73" customWidth="1"/>
    <col min="5378" max="5378" width="55.1171875" style="73" customWidth="1"/>
    <col min="5379" max="5632" width="11.41015625" style="73"/>
    <col min="5633" max="5633" width="13.1171875" style="73" customWidth="1"/>
    <col min="5634" max="5634" width="55.1171875" style="73" customWidth="1"/>
    <col min="5635" max="5888" width="11.41015625" style="73"/>
    <col min="5889" max="5889" width="13.1171875" style="73" customWidth="1"/>
    <col min="5890" max="5890" width="55.1171875" style="73" customWidth="1"/>
    <col min="5891" max="6144" width="11.41015625" style="73"/>
    <col min="6145" max="6145" width="13.1171875" style="73" customWidth="1"/>
    <col min="6146" max="6146" width="55.1171875" style="73" customWidth="1"/>
    <col min="6147" max="6400" width="11.41015625" style="73"/>
    <col min="6401" max="6401" width="13.1171875" style="73" customWidth="1"/>
    <col min="6402" max="6402" width="55.1171875" style="73" customWidth="1"/>
    <col min="6403" max="6656" width="11.41015625" style="73"/>
    <col min="6657" max="6657" width="13.1171875" style="73" customWidth="1"/>
    <col min="6658" max="6658" width="55.1171875" style="73" customWidth="1"/>
    <col min="6659" max="6912" width="11.41015625" style="73"/>
    <col min="6913" max="6913" width="13.1171875" style="73" customWidth="1"/>
    <col min="6914" max="6914" width="55.1171875" style="73" customWidth="1"/>
    <col min="6915" max="7168" width="11.41015625" style="73"/>
    <col min="7169" max="7169" width="13.1171875" style="73" customWidth="1"/>
    <col min="7170" max="7170" width="55.1171875" style="73" customWidth="1"/>
    <col min="7171" max="7424" width="11.41015625" style="73"/>
    <col min="7425" max="7425" width="13.1171875" style="73" customWidth="1"/>
    <col min="7426" max="7426" width="55.1171875" style="73" customWidth="1"/>
    <col min="7427" max="7680" width="11.41015625" style="73"/>
    <col min="7681" max="7681" width="13.1171875" style="73" customWidth="1"/>
    <col min="7682" max="7682" width="55.1171875" style="73" customWidth="1"/>
    <col min="7683" max="7936" width="11.41015625" style="73"/>
    <col min="7937" max="7937" width="13.1171875" style="73" customWidth="1"/>
    <col min="7938" max="7938" width="55.1171875" style="73" customWidth="1"/>
    <col min="7939" max="8192" width="11.41015625" style="73"/>
    <col min="8193" max="8193" width="13.1171875" style="73" customWidth="1"/>
    <col min="8194" max="8194" width="55.1171875" style="73" customWidth="1"/>
    <col min="8195" max="8448" width="11.41015625" style="73"/>
    <col min="8449" max="8449" width="13.1171875" style="73" customWidth="1"/>
    <col min="8450" max="8450" width="55.1171875" style="73" customWidth="1"/>
    <col min="8451" max="8704" width="11.41015625" style="73"/>
    <col min="8705" max="8705" width="13.1171875" style="73" customWidth="1"/>
    <col min="8706" max="8706" width="55.1171875" style="73" customWidth="1"/>
    <col min="8707" max="8960" width="11.41015625" style="73"/>
    <col min="8961" max="8961" width="13.1171875" style="73" customWidth="1"/>
    <col min="8962" max="8962" width="55.1171875" style="73" customWidth="1"/>
    <col min="8963" max="9216" width="11.41015625" style="73"/>
    <col min="9217" max="9217" width="13.1171875" style="73" customWidth="1"/>
    <col min="9218" max="9218" width="55.1171875" style="73" customWidth="1"/>
    <col min="9219" max="9472" width="11.41015625" style="73"/>
    <col min="9473" max="9473" width="13.1171875" style="73" customWidth="1"/>
    <col min="9474" max="9474" width="55.1171875" style="73" customWidth="1"/>
    <col min="9475" max="9728" width="11.41015625" style="73"/>
    <col min="9729" max="9729" width="13.1171875" style="73" customWidth="1"/>
    <col min="9730" max="9730" width="55.1171875" style="73" customWidth="1"/>
    <col min="9731" max="9984" width="11.41015625" style="73"/>
    <col min="9985" max="9985" width="13.1171875" style="73" customWidth="1"/>
    <col min="9986" max="9986" width="55.1171875" style="73" customWidth="1"/>
    <col min="9987" max="10240" width="11.41015625" style="73"/>
    <col min="10241" max="10241" width="13.1171875" style="73" customWidth="1"/>
    <col min="10242" max="10242" width="55.1171875" style="73" customWidth="1"/>
    <col min="10243" max="10496" width="11.41015625" style="73"/>
    <col min="10497" max="10497" width="13.1171875" style="73" customWidth="1"/>
    <col min="10498" max="10498" width="55.1171875" style="73" customWidth="1"/>
    <col min="10499" max="10752" width="11.41015625" style="73"/>
    <col min="10753" max="10753" width="13.1171875" style="73" customWidth="1"/>
    <col min="10754" max="10754" width="55.1171875" style="73" customWidth="1"/>
    <col min="10755" max="11008" width="11.41015625" style="73"/>
    <col min="11009" max="11009" width="13.1171875" style="73" customWidth="1"/>
    <col min="11010" max="11010" width="55.1171875" style="73" customWidth="1"/>
    <col min="11011" max="11264" width="11.41015625" style="73"/>
    <col min="11265" max="11265" width="13.1171875" style="73" customWidth="1"/>
    <col min="11266" max="11266" width="55.1171875" style="73" customWidth="1"/>
    <col min="11267" max="11520" width="11.41015625" style="73"/>
    <col min="11521" max="11521" width="13.1171875" style="73" customWidth="1"/>
    <col min="11522" max="11522" width="55.1171875" style="73" customWidth="1"/>
    <col min="11523" max="11776" width="11.41015625" style="73"/>
    <col min="11777" max="11777" width="13.1171875" style="73" customWidth="1"/>
    <col min="11778" max="11778" width="55.1171875" style="73" customWidth="1"/>
    <col min="11779" max="12032" width="11.41015625" style="73"/>
    <col min="12033" max="12033" width="13.1171875" style="73" customWidth="1"/>
    <col min="12034" max="12034" width="55.1171875" style="73" customWidth="1"/>
    <col min="12035" max="12288" width="11.41015625" style="73"/>
    <col min="12289" max="12289" width="13.1171875" style="73" customWidth="1"/>
    <col min="12290" max="12290" width="55.1171875" style="73" customWidth="1"/>
    <col min="12291" max="12544" width="11.41015625" style="73"/>
    <col min="12545" max="12545" width="13.1171875" style="73" customWidth="1"/>
    <col min="12546" max="12546" width="55.1171875" style="73" customWidth="1"/>
    <col min="12547" max="12800" width="11.41015625" style="73"/>
    <col min="12801" max="12801" width="13.1171875" style="73" customWidth="1"/>
    <col min="12802" max="12802" width="55.1171875" style="73" customWidth="1"/>
    <col min="12803" max="13056" width="11.41015625" style="73"/>
    <col min="13057" max="13057" width="13.1171875" style="73" customWidth="1"/>
    <col min="13058" max="13058" width="55.1171875" style="73" customWidth="1"/>
    <col min="13059" max="13312" width="11.41015625" style="73"/>
    <col min="13313" max="13313" width="13.1171875" style="73" customWidth="1"/>
    <col min="13314" max="13314" width="55.1171875" style="73" customWidth="1"/>
    <col min="13315" max="13568" width="11.41015625" style="73"/>
    <col min="13569" max="13569" width="13.1171875" style="73" customWidth="1"/>
    <col min="13570" max="13570" width="55.1171875" style="73" customWidth="1"/>
    <col min="13571" max="13824" width="11.41015625" style="73"/>
    <col min="13825" max="13825" width="13.1171875" style="73" customWidth="1"/>
    <col min="13826" max="13826" width="55.1171875" style="73" customWidth="1"/>
    <col min="13827" max="14080" width="11.41015625" style="73"/>
    <col min="14081" max="14081" width="13.1171875" style="73" customWidth="1"/>
    <col min="14082" max="14082" width="55.1171875" style="73" customWidth="1"/>
    <col min="14083" max="14336" width="11.41015625" style="73"/>
    <col min="14337" max="14337" width="13.1171875" style="73" customWidth="1"/>
    <col min="14338" max="14338" width="55.1171875" style="73" customWidth="1"/>
    <col min="14339" max="14592" width="11.41015625" style="73"/>
    <col min="14593" max="14593" width="13.1171875" style="73" customWidth="1"/>
    <col min="14594" max="14594" width="55.1171875" style="73" customWidth="1"/>
    <col min="14595" max="14848" width="11.41015625" style="73"/>
    <col min="14849" max="14849" width="13.1171875" style="73" customWidth="1"/>
    <col min="14850" max="14850" width="55.1171875" style="73" customWidth="1"/>
    <col min="14851" max="15104" width="11.41015625" style="73"/>
    <col min="15105" max="15105" width="13.1171875" style="73" customWidth="1"/>
    <col min="15106" max="15106" width="55.1171875" style="73" customWidth="1"/>
    <col min="15107" max="15360" width="11.41015625" style="73"/>
    <col min="15361" max="15361" width="13.1171875" style="73" customWidth="1"/>
    <col min="15362" max="15362" width="55.1171875" style="73" customWidth="1"/>
    <col min="15363" max="15616" width="11.41015625" style="73"/>
    <col min="15617" max="15617" width="13.1171875" style="73" customWidth="1"/>
    <col min="15618" max="15618" width="55.1171875" style="73" customWidth="1"/>
    <col min="15619" max="15872" width="11.41015625" style="73"/>
    <col min="15873" max="15873" width="13.1171875" style="73" customWidth="1"/>
    <col min="15874" max="15874" width="55.1171875" style="73" customWidth="1"/>
    <col min="15875" max="16128" width="11.41015625" style="73"/>
    <col min="16129" max="16129" width="13.1171875" style="73" customWidth="1"/>
    <col min="16130" max="16130" width="55.1171875" style="73" customWidth="1"/>
    <col min="16131" max="16384" width="11.41015625" style="73"/>
  </cols>
  <sheetData>
    <row r="1" spans="1:3" ht="15.7" thickBot="1" x14ac:dyDescent="0.55000000000000004">
      <c r="A1" s="90" t="s">
        <v>149</v>
      </c>
      <c r="B1" s="91">
        <v>9</v>
      </c>
      <c r="C1" s="73">
        <f>MAX($A$3:$A$11)-1</f>
        <v>8</v>
      </c>
    </row>
    <row r="2" spans="1:3" ht="15.7" thickTop="1" x14ac:dyDescent="0.5">
      <c r="A2" s="83" t="s">
        <v>36</v>
      </c>
      <c r="B2" s="92" t="s">
        <v>37</v>
      </c>
      <c r="C2" s="73" t="s">
        <v>38</v>
      </c>
    </row>
    <row r="3" spans="1:3" x14ac:dyDescent="0.5">
      <c r="A3" s="74">
        <v>1</v>
      </c>
      <c r="B3" s="76" t="s">
        <v>224</v>
      </c>
      <c r="C3" s="78"/>
    </row>
    <row r="4" spans="1:3" x14ac:dyDescent="0.5">
      <c r="A4" s="74">
        <v>2</v>
      </c>
      <c r="B4" s="76" t="s">
        <v>225</v>
      </c>
      <c r="C4" s="78"/>
    </row>
    <row r="5" spans="1:3" x14ac:dyDescent="0.5">
      <c r="A5" s="74">
        <v>3</v>
      </c>
      <c r="B5" s="76" t="s">
        <v>226</v>
      </c>
      <c r="C5" s="78"/>
    </row>
    <row r="6" spans="1:3" x14ac:dyDescent="0.5">
      <c r="A6" s="74">
        <v>4</v>
      </c>
      <c r="B6" s="76" t="s">
        <v>227</v>
      </c>
      <c r="C6" s="77" t="s">
        <v>40</v>
      </c>
    </row>
    <row r="7" spans="1:3" x14ac:dyDescent="0.5">
      <c r="A7" s="74">
        <v>5</v>
      </c>
      <c r="B7" s="76" t="s">
        <v>228</v>
      </c>
      <c r="C7" s="77"/>
    </row>
    <row r="8" spans="1:3" x14ac:dyDescent="0.5">
      <c r="A8" s="74">
        <v>6</v>
      </c>
      <c r="B8" s="85" t="s">
        <v>229</v>
      </c>
      <c r="C8" s="77"/>
    </row>
    <row r="9" spans="1:3" x14ac:dyDescent="0.5">
      <c r="A9" s="74">
        <v>7</v>
      </c>
      <c r="B9" s="85" t="s">
        <v>230</v>
      </c>
      <c r="C9" s="77" t="s">
        <v>40</v>
      </c>
    </row>
    <row r="10" spans="1:3" x14ac:dyDescent="0.5">
      <c r="A10" s="74">
        <v>8</v>
      </c>
      <c r="B10" s="76" t="s">
        <v>6</v>
      </c>
      <c r="C10" s="78"/>
    </row>
    <row r="11" spans="1:3" x14ac:dyDescent="0.5">
      <c r="A11" s="74">
        <v>9</v>
      </c>
      <c r="B11" s="109" t="s">
        <v>284</v>
      </c>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17"/>
  <sheetViews>
    <sheetView workbookViewId="0">
      <selection activeCell="A13" sqref="A13:G13"/>
    </sheetView>
  </sheetViews>
  <sheetFormatPr baseColWidth="10" defaultColWidth="11.41015625" defaultRowHeight="15.35" x14ac:dyDescent="0.5"/>
  <cols>
    <col min="1" max="1" width="13.1171875" style="73" customWidth="1"/>
    <col min="2" max="2" width="62.87890625" style="73" customWidth="1"/>
    <col min="3" max="256" width="11.41015625" style="73"/>
    <col min="257" max="257" width="13.1171875" style="73" customWidth="1"/>
    <col min="258" max="258" width="62.87890625" style="73" customWidth="1"/>
    <col min="259" max="512" width="11.41015625" style="73"/>
    <col min="513" max="513" width="13.1171875" style="73" customWidth="1"/>
    <col min="514" max="514" width="62.87890625" style="73" customWidth="1"/>
    <col min="515" max="768" width="11.41015625" style="73"/>
    <col min="769" max="769" width="13.1171875" style="73" customWidth="1"/>
    <col min="770" max="770" width="62.87890625" style="73" customWidth="1"/>
    <col min="771" max="1024" width="11.41015625" style="73"/>
    <col min="1025" max="1025" width="13.1171875" style="73" customWidth="1"/>
    <col min="1026" max="1026" width="62.87890625" style="73" customWidth="1"/>
    <col min="1027" max="1280" width="11.41015625" style="73"/>
    <col min="1281" max="1281" width="13.1171875" style="73" customWidth="1"/>
    <col min="1282" max="1282" width="62.87890625" style="73" customWidth="1"/>
    <col min="1283" max="1536" width="11.41015625" style="73"/>
    <col min="1537" max="1537" width="13.1171875" style="73" customWidth="1"/>
    <col min="1538" max="1538" width="62.87890625" style="73" customWidth="1"/>
    <col min="1539" max="1792" width="11.41015625" style="73"/>
    <col min="1793" max="1793" width="13.1171875" style="73" customWidth="1"/>
    <col min="1794" max="1794" width="62.87890625" style="73" customWidth="1"/>
    <col min="1795" max="2048" width="11.41015625" style="73"/>
    <col min="2049" max="2049" width="13.1171875" style="73" customWidth="1"/>
    <col min="2050" max="2050" width="62.87890625" style="73" customWidth="1"/>
    <col min="2051" max="2304" width="11.41015625" style="73"/>
    <col min="2305" max="2305" width="13.1171875" style="73" customWidth="1"/>
    <col min="2306" max="2306" width="62.87890625" style="73" customWidth="1"/>
    <col min="2307" max="2560" width="11.41015625" style="73"/>
    <col min="2561" max="2561" width="13.1171875" style="73" customWidth="1"/>
    <col min="2562" max="2562" width="62.87890625" style="73" customWidth="1"/>
    <col min="2563" max="2816" width="11.41015625" style="73"/>
    <col min="2817" max="2817" width="13.1171875" style="73" customWidth="1"/>
    <col min="2818" max="2818" width="62.87890625" style="73" customWidth="1"/>
    <col min="2819" max="3072" width="11.41015625" style="73"/>
    <col min="3073" max="3073" width="13.1171875" style="73" customWidth="1"/>
    <col min="3074" max="3074" width="62.87890625" style="73" customWidth="1"/>
    <col min="3075" max="3328" width="11.41015625" style="73"/>
    <col min="3329" max="3329" width="13.1171875" style="73" customWidth="1"/>
    <col min="3330" max="3330" width="62.87890625" style="73" customWidth="1"/>
    <col min="3331" max="3584" width="11.41015625" style="73"/>
    <col min="3585" max="3585" width="13.1171875" style="73" customWidth="1"/>
    <col min="3586" max="3586" width="62.87890625" style="73" customWidth="1"/>
    <col min="3587" max="3840" width="11.41015625" style="73"/>
    <col min="3841" max="3841" width="13.1171875" style="73" customWidth="1"/>
    <col min="3842" max="3842" width="62.87890625" style="73" customWidth="1"/>
    <col min="3843" max="4096" width="11.41015625" style="73"/>
    <col min="4097" max="4097" width="13.1171875" style="73" customWidth="1"/>
    <col min="4098" max="4098" width="62.87890625" style="73" customWidth="1"/>
    <col min="4099" max="4352" width="11.41015625" style="73"/>
    <col min="4353" max="4353" width="13.1171875" style="73" customWidth="1"/>
    <col min="4354" max="4354" width="62.87890625" style="73" customWidth="1"/>
    <col min="4355" max="4608" width="11.41015625" style="73"/>
    <col min="4609" max="4609" width="13.1171875" style="73" customWidth="1"/>
    <col min="4610" max="4610" width="62.87890625" style="73" customWidth="1"/>
    <col min="4611" max="4864" width="11.41015625" style="73"/>
    <col min="4865" max="4865" width="13.1171875" style="73" customWidth="1"/>
    <col min="4866" max="4866" width="62.87890625" style="73" customWidth="1"/>
    <col min="4867" max="5120" width="11.41015625" style="73"/>
    <col min="5121" max="5121" width="13.1171875" style="73" customWidth="1"/>
    <col min="5122" max="5122" width="62.87890625" style="73" customWidth="1"/>
    <col min="5123" max="5376" width="11.41015625" style="73"/>
    <col min="5377" max="5377" width="13.1171875" style="73" customWidth="1"/>
    <col min="5378" max="5378" width="62.87890625" style="73" customWidth="1"/>
    <col min="5379" max="5632" width="11.41015625" style="73"/>
    <col min="5633" max="5633" width="13.1171875" style="73" customWidth="1"/>
    <col min="5634" max="5634" width="62.87890625" style="73" customWidth="1"/>
    <col min="5635" max="5888" width="11.41015625" style="73"/>
    <col min="5889" max="5889" width="13.1171875" style="73" customWidth="1"/>
    <col min="5890" max="5890" width="62.87890625" style="73" customWidth="1"/>
    <col min="5891" max="6144" width="11.41015625" style="73"/>
    <col min="6145" max="6145" width="13.1171875" style="73" customWidth="1"/>
    <col min="6146" max="6146" width="62.87890625" style="73" customWidth="1"/>
    <col min="6147" max="6400" width="11.41015625" style="73"/>
    <col min="6401" max="6401" width="13.1171875" style="73" customWidth="1"/>
    <col min="6402" max="6402" width="62.87890625" style="73" customWidth="1"/>
    <col min="6403" max="6656" width="11.41015625" style="73"/>
    <col min="6657" max="6657" width="13.1171875" style="73" customWidth="1"/>
    <col min="6658" max="6658" width="62.87890625" style="73" customWidth="1"/>
    <col min="6659" max="6912" width="11.41015625" style="73"/>
    <col min="6913" max="6913" width="13.1171875" style="73" customWidth="1"/>
    <col min="6914" max="6914" width="62.87890625" style="73" customWidth="1"/>
    <col min="6915" max="7168" width="11.41015625" style="73"/>
    <col min="7169" max="7169" width="13.1171875" style="73" customWidth="1"/>
    <col min="7170" max="7170" width="62.87890625" style="73" customWidth="1"/>
    <col min="7171" max="7424" width="11.41015625" style="73"/>
    <col min="7425" max="7425" width="13.1171875" style="73" customWidth="1"/>
    <col min="7426" max="7426" width="62.87890625" style="73" customWidth="1"/>
    <col min="7427" max="7680" width="11.41015625" style="73"/>
    <col min="7681" max="7681" width="13.1171875" style="73" customWidth="1"/>
    <col min="7682" max="7682" width="62.87890625" style="73" customWidth="1"/>
    <col min="7683" max="7936" width="11.41015625" style="73"/>
    <col min="7937" max="7937" width="13.1171875" style="73" customWidth="1"/>
    <col min="7938" max="7938" width="62.87890625" style="73" customWidth="1"/>
    <col min="7939" max="8192" width="11.41015625" style="73"/>
    <col min="8193" max="8193" width="13.1171875" style="73" customWidth="1"/>
    <col min="8194" max="8194" width="62.87890625" style="73" customWidth="1"/>
    <col min="8195" max="8448" width="11.41015625" style="73"/>
    <col min="8449" max="8449" width="13.1171875" style="73" customWidth="1"/>
    <col min="8450" max="8450" width="62.87890625" style="73" customWidth="1"/>
    <col min="8451" max="8704" width="11.41015625" style="73"/>
    <col min="8705" max="8705" width="13.1171875" style="73" customWidth="1"/>
    <col min="8706" max="8706" width="62.87890625" style="73" customWidth="1"/>
    <col min="8707" max="8960" width="11.41015625" style="73"/>
    <col min="8961" max="8961" width="13.1171875" style="73" customWidth="1"/>
    <col min="8962" max="8962" width="62.87890625" style="73" customWidth="1"/>
    <col min="8963" max="9216" width="11.41015625" style="73"/>
    <col min="9217" max="9217" width="13.1171875" style="73" customWidth="1"/>
    <col min="9218" max="9218" width="62.87890625" style="73" customWidth="1"/>
    <col min="9219" max="9472" width="11.41015625" style="73"/>
    <col min="9473" max="9473" width="13.1171875" style="73" customWidth="1"/>
    <col min="9474" max="9474" width="62.87890625" style="73" customWidth="1"/>
    <col min="9475" max="9728" width="11.41015625" style="73"/>
    <col min="9729" max="9729" width="13.1171875" style="73" customWidth="1"/>
    <col min="9730" max="9730" width="62.87890625" style="73" customWidth="1"/>
    <col min="9731" max="9984" width="11.41015625" style="73"/>
    <col min="9985" max="9985" width="13.1171875" style="73" customWidth="1"/>
    <col min="9986" max="9986" width="62.87890625" style="73" customWidth="1"/>
    <col min="9987" max="10240" width="11.41015625" style="73"/>
    <col min="10241" max="10241" width="13.1171875" style="73" customWidth="1"/>
    <col min="10242" max="10242" width="62.87890625" style="73" customWidth="1"/>
    <col min="10243" max="10496" width="11.41015625" style="73"/>
    <col min="10497" max="10497" width="13.1171875" style="73" customWidth="1"/>
    <col min="10498" max="10498" width="62.87890625" style="73" customWidth="1"/>
    <col min="10499" max="10752" width="11.41015625" style="73"/>
    <col min="10753" max="10753" width="13.1171875" style="73" customWidth="1"/>
    <col min="10754" max="10754" width="62.87890625" style="73" customWidth="1"/>
    <col min="10755" max="11008" width="11.41015625" style="73"/>
    <col min="11009" max="11009" width="13.1171875" style="73" customWidth="1"/>
    <col min="11010" max="11010" width="62.87890625" style="73" customWidth="1"/>
    <col min="11011" max="11264" width="11.41015625" style="73"/>
    <col min="11265" max="11265" width="13.1171875" style="73" customWidth="1"/>
    <col min="11266" max="11266" width="62.87890625" style="73" customWidth="1"/>
    <col min="11267" max="11520" width="11.41015625" style="73"/>
    <col min="11521" max="11521" width="13.1171875" style="73" customWidth="1"/>
    <col min="11522" max="11522" width="62.87890625" style="73" customWidth="1"/>
    <col min="11523" max="11776" width="11.41015625" style="73"/>
    <col min="11777" max="11777" width="13.1171875" style="73" customWidth="1"/>
    <col min="11778" max="11778" width="62.87890625" style="73" customWidth="1"/>
    <col min="11779" max="12032" width="11.41015625" style="73"/>
    <col min="12033" max="12033" width="13.1171875" style="73" customWidth="1"/>
    <col min="12034" max="12034" width="62.87890625" style="73" customWidth="1"/>
    <col min="12035" max="12288" width="11.41015625" style="73"/>
    <col min="12289" max="12289" width="13.1171875" style="73" customWidth="1"/>
    <col min="12290" max="12290" width="62.87890625" style="73" customWidth="1"/>
    <col min="12291" max="12544" width="11.41015625" style="73"/>
    <col min="12545" max="12545" width="13.1171875" style="73" customWidth="1"/>
    <col min="12546" max="12546" width="62.87890625" style="73" customWidth="1"/>
    <col min="12547" max="12800" width="11.41015625" style="73"/>
    <col min="12801" max="12801" width="13.1171875" style="73" customWidth="1"/>
    <col min="12802" max="12802" width="62.87890625" style="73" customWidth="1"/>
    <col min="12803" max="13056" width="11.41015625" style="73"/>
    <col min="13057" max="13057" width="13.1171875" style="73" customWidth="1"/>
    <col min="13058" max="13058" width="62.87890625" style="73" customWidth="1"/>
    <col min="13059" max="13312" width="11.41015625" style="73"/>
    <col min="13313" max="13313" width="13.1171875" style="73" customWidth="1"/>
    <col min="13314" max="13314" width="62.87890625" style="73" customWidth="1"/>
    <col min="13315" max="13568" width="11.41015625" style="73"/>
    <col min="13569" max="13569" width="13.1171875" style="73" customWidth="1"/>
    <col min="13570" max="13570" width="62.87890625" style="73" customWidth="1"/>
    <col min="13571" max="13824" width="11.41015625" style="73"/>
    <col min="13825" max="13825" width="13.1171875" style="73" customWidth="1"/>
    <col min="13826" max="13826" width="62.87890625" style="73" customWidth="1"/>
    <col min="13827" max="14080" width="11.41015625" style="73"/>
    <col min="14081" max="14081" width="13.1171875" style="73" customWidth="1"/>
    <col min="14082" max="14082" width="62.87890625" style="73" customWidth="1"/>
    <col min="14083" max="14336" width="11.41015625" style="73"/>
    <col min="14337" max="14337" width="13.1171875" style="73" customWidth="1"/>
    <col min="14338" max="14338" width="62.87890625" style="73" customWidth="1"/>
    <col min="14339" max="14592" width="11.41015625" style="73"/>
    <col min="14593" max="14593" width="13.1171875" style="73" customWidth="1"/>
    <col min="14594" max="14594" width="62.87890625" style="73" customWidth="1"/>
    <col min="14595" max="14848" width="11.41015625" style="73"/>
    <col min="14849" max="14849" width="13.1171875" style="73" customWidth="1"/>
    <col min="14850" max="14850" width="62.87890625" style="73" customWidth="1"/>
    <col min="14851" max="15104" width="11.41015625" style="73"/>
    <col min="15105" max="15105" width="13.1171875" style="73" customWidth="1"/>
    <col min="15106" max="15106" width="62.87890625" style="73" customWidth="1"/>
    <col min="15107" max="15360" width="11.41015625" style="73"/>
    <col min="15361" max="15361" width="13.1171875" style="73" customWidth="1"/>
    <col min="15362" max="15362" width="62.87890625" style="73" customWidth="1"/>
    <col min="15363" max="15616" width="11.41015625" style="73"/>
    <col min="15617" max="15617" width="13.1171875" style="73" customWidth="1"/>
    <col min="15618" max="15618" width="62.87890625" style="73" customWidth="1"/>
    <col min="15619" max="15872" width="11.41015625" style="73"/>
    <col min="15873" max="15873" width="13.1171875" style="73" customWidth="1"/>
    <col min="15874" max="15874" width="62.87890625" style="73" customWidth="1"/>
    <col min="15875" max="16128" width="11.41015625" style="73"/>
    <col min="16129" max="16129" width="13.1171875" style="73" customWidth="1"/>
    <col min="16130" max="16130" width="62.87890625" style="73" customWidth="1"/>
    <col min="16131" max="16384" width="11.41015625" style="73"/>
  </cols>
  <sheetData>
    <row r="1" spans="1:5" ht="15.7" thickBot="1" x14ac:dyDescent="0.55000000000000004">
      <c r="A1" s="73" t="s">
        <v>150</v>
      </c>
      <c r="B1" s="81"/>
      <c r="C1" s="73">
        <f>MAX($A$16:$A$17)-1</f>
        <v>14</v>
      </c>
      <c r="D1" s="73" t="s">
        <v>244</v>
      </c>
      <c r="E1" s="73" t="s">
        <v>245</v>
      </c>
    </row>
    <row r="2" spans="1:5" ht="15.7" thickTop="1" x14ac:dyDescent="0.5">
      <c r="A2" s="83" t="s">
        <v>36</v>
      </c>
      <c r="B2" s="83" t="s">
        <v>37</v>
      </c>
      <c r="C2" s="73" t="s">
        <v>38</v>
      </c>
      <c r="D2" s="73">
        <v>15</v>
      </c>
      <c r="E2" s="73">
        <v>15</v>
      </c>
    </row>
    <row r="3" spans="1:5" x14ac:dyDescent="0.5">
      <c r="A3" s="93">
        <v>1</v>
      </c>
      <c r="B3" s="94" t="s">
        <v>231</v>
      </c>
      <c r="C3" s="84"/>
    </row>
    <row r="4" spans="1:5" x14ac:dyDescent="0.5">
      <c r="A4" s="93">
        <v>2</v>
      </c>
      <c r="B4" s="94" t="s">
        <v>232</v>
      </c>
      <c r="C4" s="73" t="s">
        <v>40</v>
      </c>
    </row>
    <row r="5" spans="1:5" x14ac:dyDescent="0.5">
      <c r="A5" s="93">
        <v>3</v>
      </c>
      <c r="B5" s="94" t="s">
        <v>233</v>
      </c>
    </row>
    <row r="6" spans="1:5" x14ac:dyDescent="0.5">
      <c r="A6" s="93">
        <v>4</v>
      </c>
      <c r="B6" s="94" t="s">
        <v>234</v>
      </c>
      <c r="C6" s="73" t="s">
        <v>40</v>
      </c>
    </row>
    <row r="7" spans="1:5" x14ac:dyDescent="0.5">
      <c r="A7" s="93">
        <v>5</v>
      </c>
      <c r="B7" s="94" t="s">
        <v>235</v>
      </c>
    </row>
    <row r="8" spans="1:5" x14ac:dyDescent="0.5">
      <c r="A8" s="93">
        <v>6</v>
      </c>
      <c r="B8" s="94" t="s">
        <v>236</v>
      </c>
      <c r="C8" s="73" t="s">
        <v>40</v>
      </c>
    </row>
    <row r="9" spans="1:5" x14ac:dyDescent="0.5">
      <c r="A9" s="93">
        <v>7</v>
      </c>
      <c r="B9" s="95" t="s">
        <v>237</v>
      </c>
    </row>
    <row r="10" spans="1:5" x14ac:dyDescent="0.5">
      <c r="A10" s="93">
        <v>8</v>
      </c>
      <c r="B10" s="95" t="s">
        <v>238</v>
      </c>
    </row>
    <row r="11" spans="1:5" x14ac:dyDescent="0.5">
      <c r="A11" s="93">
        <v>9</v>
      </c>
      <c r="B11" s="95" t="s">
        <v>239</v>
      </c>
    </row>
    <row r="12" spans="1:5" x14ac:dyDescent="0.5">
      <c r="A12" s="93">
        <v>10</v>
      </c>
      <c r="B12" s="95" t="s">
        <v>240</v>
      </c>
    </row>
    <row r="13" spans="1:5" x14ac:dyDescent="0.5">
      <c r="A13" s="93">
        <v>11</v>
      </c>
      <c r="B13" s="94" t="s">
        <v>241</v>
      </c>
    </row>
    <row r="14" spans="1:5" x14ac:dyDescent="0.5">
      <c r="A14" s="93">
        <v>12</v>
      </c>
      <c r="B14" s="94" t="s">
        <v>242</v>
      </c>
    </row>
    <row r="15" spans="1:5" x14ac:dyDescent="0.5">
      <c r="A15" s="93">
        <v>13</v>
      </c>
      <c r="B15" s="103" t="s">
        <v>265</v>
      </c>
    </row>
    <row r="16" spans="1:5" x14ac:dyDescent="0.5">
      <c r="A16" s="93">
        <v>14</v>
      </c>
      <c r="B16" s="94" t="s">
        <v>6</v>
      </c>
    </row>
    <row r="17" spans="1:2" x14ac:dyDescent="0.5">
      <c r="A17" s="93">
        <v>15</v>
      </c>
      <c r="B17" s="109" t="s">
        <v>284</v>
      </c>
    </row>
  </sheetData>
  <pageMargins left="0.78740157499999996" right="0.78740157499999996" top="0.984251969" bottom="0.984251969" header="0.4921259845" footer="0.492125984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31"/>
  <sheetViews>
    <sheetView topLeftCell="A7" zoomScaleNormal="100" workbookViewId="0">
      <selection activeCell="A13" sqref="A13:G13"/>
    </sheetView>
  </sheetViews>
  <sheetFormatPr baseColWidth="10" defaultColWidth="11.41015625" defaultRowHeight="15.35" x14ac:dyDescent="0.5"/>
  <cols>
    <col min="1" max="1" width="13.1171875" style="73" customWidth="1"/>
    <col min="2" max="2" width="55.1171875" style="79" customWidth="1"/>
    <col min="3" max="16384" width="11.41015625" style="73"/>
  </cols>
  <sheetData>
    <row r="1" spans="1:3" x14ac:dyDescent="0.5">
      <c r="A1" s="71" t="s">
        <v>155</v>
      </c>
      <c r="B1" s="72">
        <v>29</v>
      </c>
      <c r="C1" s="73">
        <f>MAX($A$3:$A$31)-1</f>
        <v>28</v>
      </c>
    </row>
    <row r="2" spans="1:3" x14ac:dyDescent="0.5">
      <c r="A2" s="74" t="s">
        <v>36</v>
      </c>
      <c r="B2" s="75" t="s">
        <v>37</v>
      </c>
      <c r="C2" s="73" t="s">
        <v>38</v>
      </c>
    </row>
    <row r="3" spans="1:3" x14ac:dyDescent="0.5">
      <c r="A3" s="73">
        <v>1</v>
      </c>
      <c r="B3" s="76" t="s">
        <v>156</v>
      </c>
      <c r="C3" s="77"/>
    </row>
    <row r="4" spans="1:3" x14ac:dyDescent="0.5">
      <c r="A4" s="73">
        <v>2</v>
      </c>
      <c r="B4" s="76" t="s">
        <v>157</v>
      </c>
      <c r="C4" s="77" t="s">
        <v>40</v>
      </c>
    </row>
    <row r="5" spans="1:3" x14ac:dyDescent="0.5">
      <c r="A5" s="73">
        <v>3</v>
      </c>
      <c r="B5" s="76" t="s">
        <v>158</v>
      </c>
      <c r="C5" s="77"/>
    </row>
    <row r="6" spans="1:3" x14ac:dyDescent="0.5">
      <c r="A6" s="73">
        <v>4</v>
      </c>
      <c r="B6" s="76" t="s">
        <v>159</v>
      </c>
      <c r="C6" s="77"/>
    </row>
    <row r="7" spans="1:3" ht="28" x14ac:dyDescent="0.5">
      <c r="A7" s="73">
        <v>5</v>
      </c>
      <c r="B7" s="76" t="s">
        <v>160</v>
      </c>
      <c r="C7" s="77"/>
    </row>
    <row r="8" spans="1:3" x14ac:dyDescent="0.5">
      <c r="A8" s="73">
        <v>6</v>
      </c>
      <c r="B8" s="76" t="s">
        <v>161</v>
      </c>
      <c r="C8" s="77"/>
    </row>
    <row r="9" spans="1:3" x14ac:dyDescent="0.5">
      <c r="A9" s="73">
        <v>7</v>
      </c>
      <c r="B9" s="76" t="s">
        <v>162</v>
      </c>
      <c r="C9" s="77"/>
    </row>
    <row r="10" spans="1:3" x14ac:dyDescent="0.5">
      <c r="A10" s="73">
        <v>8</v>
      </c>
      <c r="B10" s="76" t="s">
        <v>163</v>
      </c>
      <c r="C10" s="77"/>
    </row>
    <row r="11" spans="1:3" x14ac:dyDescent="0.5">
      <c r="A11" s="73">
        <v>9</v>
      </c>
      <c r="B11" s="76" t="s">
        <v>164</v>
      </c>
      <c r="C11" s="77"/>
    </row>
    <row r="12" spans="1:3" x14ac:dyDescent="0.5">
      <c r="A12" s="73">
        <v>10</v>
      </c>
      <c r="B12" s="76" t="s">
        <v>165</v>
      </c>
      <c r="C12" s="77"/>
    </row>
    <row r="13" spans="1:3" x14ac:dyDescent="0.5">
      <c r="A13" s="73">
        <v>11</v>
      </c>
      <c r="B13" s="76" t="s">
        <v>166</v>
      </c>
      <c r="C13" s="77"/>
    </row>
    <row r="14" spans="1:3" x14ac:dyDescent="0.5">
      <c r="A14" s="73">
        <v>12</v>
      </c>
      <c r="B14" s="76" t="s">
        <v>167</v>
      </c>
      <c r="C14" s="77"/>
    </row>
    <row r="15" spans="1:3" x14ac:dyDescent="0.5">
      <c r="A15" s="73">
        <v>13</v>
      </c>
      <c r="B15" s="76" t="s">
        <v>168</v>
      </c>
      <c r="C15" s="77"/>
    </row>
    <row r="16" spans="1:3" x14ac:dyDescent="0.5">
      <c r="A16" s="73">
        <v>14</v>
      </c>
      <c r="B16" s="76" t="s">
        <v>169</v>
      </c>
      <c r="C16" s="77"/>
    </row>
    <row r="17" spans="1:3" x14ac:dyDescent="0.5">
      <c r="A17" s="73">
        <v>15</v>
      </c>
      <c r="B17" s="76" t="s">
        <v>170</v>
      </c>
      <c r="C17" s="77"/>
    </row>
    <row r="18" spans="1:3" x14ac:dyDescent="0.5">
      <c r="A18" s="73">
        <v>16</v>
      </c>
      <c r="B18" s="76" t="s">
        <v>171</v>
      </c>
      <c r="C18" s="77"/>
    </row>
    <row r="19" spans="1:3" x14ac:dyDescent="0.5">
      <c r="A19" s="73">
        <v>17</v>
      </c>
      <c r="B19" s="76" t="s">
        <v>172</v>
      </c>
      <c r="C19" s="77"/>
    </row>
    <row r="20" spans="1:3" ht="28" x14ac:dyDescent="0.5">
      <c r="A20" s="73">
        <v>18</v>
      </c>
      <c r="B20" s="76" t="s">
        <v>173</v>
      </c>
      <c r="C20" s="77"/>
    </row>
    <row r="21" spans="1:3" x14ac:dyDescent="0.5">
      <c r="A21" s="73">
        <v>19</v>
      </c>
      <c r="B21" s="76" t="s">
        <v>174</v>
      </c>
      <c r="C21" s="77"/>
    </row>
    <row r="22" spans="1:3" ht="28" x14ac:dyDescent="0.5">
      <c r="A22" s="73">
        <v>20</v>
      </c>
      <c r="B22" s="76" t="s">
        <v>175</v>
      </c>
      <c r="C22" s="77"/>
    </row>
    <row r="23" spans="1:3" x14ac:dyDescent="0.5">
      <c r="A23" s="73">
        <v>21</v>
      </c>
      <c r="B23" s="76" t="s">
        <v>176</v>
      </c>
      <c r="C23" s="77"/>
    </row>
    <row r="24" spans="1:3" ht="28" x14ac:dyDescent="0.5">
      <c r="A24" s="73">
        <v>22</v>
      </c>
      <c r="B24" s="76" t="s">
        <v>177</v>
      </c>
      <c r="C24" s="77"/>
    </row>
    <row r="25" spans="1:3" x14ac:dyDescent="0.5">
      <c r="A25" s="73">
        <v>23</v>
      </c>
      <c r="B25" s="76" t="s">
        <v>178</v>
      </c>
      <c r="C25" s="77"/>
    </row>
    <row r="26" spans="1:3" ht="28" x14ac:dyDescent="0.5">
      <c r="A26" s="73">
        <v>24</v>
      </c>
      <c r="B26" s="76" t="s">
        <v>179</v>
      </c>
      <c r="C26" s="77"/>
    </row>
    <row r="27" spans="1:3" x14ac:dyDescent="0.5">
      <c r="A27" s="73">
        <v>25</v>
      </c>
      <c r="B27" s="76" t="s">
        <v>180</v>
      </c>
      <c r="C27" s="77"/>
    </row>
    <row r="28" spans="1:3" x14ac:dyDescent="0.5">
      <c r="A28" s="73">
        <v>26</v>
      </c>
      <c r="B28" s="76" t="s">
        <v>181</v>
      </c>
      <c r="C28" s="77"/>
    </row>
    <row r="29" spans="1:3" x14ac:dyDescent="0.5">
      <c r="A29" s="73">
        <v>27</v>
      </c>
      <c r="B29" s="76" t="s">
        <v>251</v>
      </c>
      <c r="C29" s="77"/>
    </row>
    <row r="30" spans="1:3" x14ac:dyDescent="0.5">
      <c r="A30" s="73">
        <v>28</v>
      </c>
      <c r="B30" s="75" t="s">
        <v>6</v>
      </c>
      <c r="C30" s="78"/>
    </row>
    <row r="31" spans="1:3" x14ac:dyDescent="0.5">
      <c r="A31" s="73">
        <v>29</v>
      </c>
      <c r="B31" s="109" t="s">
        <v>284</v>
      </c>
    </row>
  </sheetData>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0"/>
  <sheetViews>
    <sheetView topLeftCell="A9" workbookViewId="0">
      <selection activeCell="A13" sqref="A13:G13"/>
    </sheetView>
  </sheetViews>
  <sheetFormatPr baseColWidth="10" defaultColWidth="11.41015625" defaultRowHeight="15.35" x14ac:dyDescent="0.5"/>
  <cols>
    <col min="1" max="1" width="13.1171875" style="73" customWidth="1"/>
    <col min="2" max="2" width="55.1171875" style="79" customWidth="1"/>
    <col min="3" max="16384" width="11.41015625" style="73"/>
  </cols>
  <sheetData>
    <row r="1" spans="1:3" x14ac:dyDescent="0.5">
      <c r="A1" s="71" t="s">
        <v>155</v>
      </c>
      <c r="B1" s="72">
        <v>28</v>
      </c>
      <c r="C1" s="73">
        <f>MAX($A$3:$A$30)-1</f>
        <v>27</v>
      </c>
    </row>
    <row r="2" spans="1:3" x14ac:dyDescent="0.5">
      <c r="A2" s="74" t="s">
        <v>36</v>
      </c>
      <c r="B2" s="75" t="s">
        <v>37</v>
      </c>
      <c r="C2" s="73" t="s">
        <v>38</v>
      </c>
    </row>
    <row r="3" spans="1:3" x14ac:dyDescent="0.5">
      <c r="A3" s="73">
        <v>1</v>
      </c>
      <c r="B3" s="76" t="s">
        <v>156</v>
      </c>
      <c r="C3" s="77"/>
    </row>
    <row r="4" spans="1:3" x14ac:dyDescent="0.5">
      <c r="A4" s="73">
        <v>2</v>
      </c>
      <c r="B4" s="76" t="s">
        <v>157</v>
      </c>
      <c r="C4" s="77" t="s">
        <v>40</v>
      </c>
    </row>
    <row r="5" spans="1:3" x14ac:dyDescent="0.5">
      <c r="A5" s="73">
        <v>3</v>
      </c>
      <c r="B5" s="76" t="s">
        <v>158</v>
      </c>
      <c r="C5" s="77"/>
    </row>
    <row r="6" spans="1:3" x14ac:dyDescent="0.5">
      <c r="A6" s="73">
        <v>4</v>
      </c>
      <c r="B6" s="76" t="s">
        <v>159</v>
      </c>
      <c r="C6" s="77"/>
    </row>
    <row r="7" spans="1:3" ht="28" x14ac:dyDescent="0.5">
      <c r="A7" s="73">
        <v>5</v>
      </c>
      <c r="B7" s="76" t="s">
        <v>160</v>
      </c>
      <c r="C7" s="77"/>
    </row>
    <row r="8" spans="1:3" x14ac:dyDescent="0.5">
      <c r="A8" s="73">
        <v>6</v>
      </c>
      <c r="B8" s="76" t="s">
        <v>161</v>
      </c>
      <c r="C8" s="77"/>
    </row>
    <row r="9" spans="1:3" x14ac:dyDescent="0.5">
      <c r="A9" s="73">
        <v>7</v>
      </c>
      <c r="B9" s="76" t="s">
        <v>162</v>
      </c>
      <c r="C9" s="77"/>
    </row>
    <row r="10" spans="1:3" x14ac:dyDescent="0.5">
      <c r="A10" s="73">
        <v>8</v>
      </c>
      <c r="B10" s="76" t="s">
        <v>163</v>
      </c>
      <c r="C10" s="77"/>
    </row>
    <row r="11" spans="1:3" x14ac:dyDescent="0.5">
      <c r="A11" s="73">
        <v>9</v>
      </c>
      <c r="B11" s="76" t="s">
        <v>164</v>
      </c>
      <c r="C11" s="77"/>
    </row>
    <row r="12" spans="1:3" x14ac:dyDescent="0.5">
      <c r="A12" s="73">
        <v>10</v>
      </c>
      <c r="B12" s="76" t="s">
        <v>165</v>
      </c>
      <c r="C12" s="77"/>
    </row>
    <row r="13" spans="1:3" x14ac:dyDescent="0.5">
      <c r="A13" s="73">
        <v>11</v>
      </c>
      <c r="B13" s="76" t="s">
        <v>166</v>
      </c>
      <c r="C13" s="77"/>
    </row>
    <row r="14" spans="1:3" x14ac:dyDescent="0.5">
      <c r="A14" s="73">
        <v>12</v>
      </c>
      <c r="B14" s="76" t="s">
        <v>167</v>
      </c>
      <c r="C14" s="77"/>
    </row>
    <row r="15" spans="1:3" x14ac:dyDescent="0.5">
      <c r="A15" s="73">
        <v>13</v>
      </c>
      <c r="B15" s="76" t="s">
        <v>168</v>
      </c>
      <c r="C15" s="77"/>
    </row>
    <row r="16" spans="1:3" x14ac:dyDescent="0.5">
      <c r="A16" s="73">
        <v>14</v>
      </c>
      <c r="B16" s="76" t="s">
        <v>169</v>
      </c>
      <c r="C16" s="77"/>
    </row>
    <row r="17" spans="1:3" x14ac:dyDescent="0.5">
      <c r="A17" s="73">
        <v>15</v>
      </c>
      <c r="B17" s="76" t="s">
        <v>170</v>
      </c>
      <c r="C17" s="77"/>
    </row>
    <row r="18" spans="1:3" x14ac:dyDescent="0.5">
      <c r="A18" s="73">
        <v>16</v>
      </c>
      <c r="B18" s="76" t="s">
        <v>171</v>
      </c>
      <c r="C18" s="77"/>
    </row>
    <row r="19" spans="1:3" x14ac:dyDescent="0.5">
      <c r="A19" s="73">
        <v>17</v>
      </c>
      <c r="B19" s="76" t="s">
        <v>172</v>
      </c>
      <c r="C19" s="77"/>
    </row>
    <row r="20" spans="1:3" ht="28" x14ac:dyDescent="0.5">
      <c r="A20" s="73">
        <v>18</v>
      </c>
      <c r="B20" s="76" t="s">
        <v>173</v>
      </c>
      <c r="C20" s="77"/>
    </row>
    <row r="21" spans="1:3" x14ac:dyDescent="0.5">
      <c r="A21" s="73">
        <v>19</v>
      </c>
      <c r="B21" s="76" t="s">
        <v>174</v>
      </c>
      <c r="C21" s="77"/>
    </row>
    <row r="22" spans="1:3" ht="28" x14ac:dyDescent="0.5">
      <c r="A22" s="73">
        <v>20</v>
      </c>
      <c r="B22" s="76" t="s">
        <v>175</v>
      </c>
      <c r="C22" s="77"/>
    </row>
    <row r="23" spans="1:3" x14ac:dyDescent="0.5">
      <c r="A23" s="73">
        <v>21</v>
      </c>
      <c r="B23" s="76" t="s">
        <v>176</v>
      </c>
      <c r="C23" s="77"/>
    </row>
    <row r="24" spans="1:3" ht="28" x14ac:dyDescent="0.5">
      <c r="A24" s="73">
        <v>22</v>
      </c>
      <c r="B24" s="76" t="s">
        <v>177</v>
      </c>
      <c r="C24" s="77"/>
    </row>
    <row r="25" spans="1:3" x14ac:dyDescent="0.5">
      <c r="A25" s="73">
        <v>23</v>
      </c>
      <c r="B25" s="76" t="s">
        <v>178</v>
      </c>
      <c r="C25" s="77"/>
    </row>
    <row r="26" spans="1:3" ht="28" x14ac:dyDescent="0.5">
      <c r="A26" s="73">
        <v>24</v>
      </c>
      <c r="B26" s="76" t="s">
        <v>179</v>
      </c>
      <c r="C26" s="77"/>
    </row>
    <row r="27" spans="1:3" x14ac:dyDescent="0.5">
      <c r="A27" s="73">
        <v>25</v>
      </c>
      <c r="B27" s="76" t="s">
        <v>180</v>
      </c>
      <c r="C27" s="77"/>
    </row>
    <row r="28" spans="1:3" x14ac:dyDescent="0.5">
      <c r="A28" s="73">
        <v>26</v>
      </c>
      <c r="B28" s="76" t="s">
        <v>181</v>
      </c>
      <c r="C28" s="77"/>
    </row>
    <row r="29" spans="1:3" x14ac:dyDescent="0.5">
      <c r="A29" s="73">
        <v>27</v>
      </c>
      <c r="B29" s="75" t="s">
        <v>6</v>
      </c>
      <c r="C29" s="78"/>
    </row>
    <row r="30" spans="1:3" x14ac:dyDescent="0.5">
      <c r="A30" s="73">
        <v>28</v>
      </c>
      <c r="B30" s="109" t="s">
        <v>284</v>
      </c>
    </row>
  </sheetData>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50"/>
  <sheetViews>
    <sheetView workbookViewId="0">
      <selection activeCell="A13" sqref="A13:G13"/>
    </sheetView>
  </sheetViews>
  <sheetFormatPr baseColWidth="10" defaultColWidth="11.52734375" defaultRowHeight="14" x14ac:dyDescent="0.45"/>
  <cols>
    <col min="1" max="1" width="11.52734375" style="82"/>
    <col min="2" max="2" width="52.3515625" style="82" customWidth="1"/>
    <col min="3" max="16384" width="11.52734375" style="82"/>
  </cols>
  <sheetData>
    <row r="1" spans="1:5" ht="15.7" thickBot="1" x14ac:dyDescent="0.55000000000000004">
      <c r="A1" s="80" t="s">
        <v>155</v>
      </c>
      <c r="B1" s="81">
        <v>19</v>
      </c>
      <c r="C1" s="73">
        <v>19</v>
      </c>
      <c r="D1" s="82">
        <v>19</v>
      </c>
      <c r="E1" s="82">
        <v>19</v>
      </c>
    </row>
    <row r="2" spans="1:5" ht="15.7" thickTop="1" x14ac:dyDescent="0.5">
      <c r="A2" s="83" t="s">
        <v>182</v>
      </c>
      <c r="B2" s="83" t="s">
        <v>183</v>
      </c>
      <c r="C2" s="73"/>
    </row>
    <row r="3" spans="1:5" x14ac:dyDescent="0.45">
      <c r="A3" s="82">
        <v>1</v>
      </c>
      <c r="B3" s="82" t="s">
        <v>184</v>
      </c>
    </row>
    <row r="4" spans="1:5" x14ac:dyDescent="0.45">
      <c r="A4" s="82">
        <v>2</v>
      </c>
      <c r="B4" s="82" t="s">
        <v>185</v>
      </c>
    </row>
    <row r="5" spans="1:5" x14ac:dyDescent="0.45">
      <c r="A5" s="82">
        <v>3</v>
      </c>
      <c r="B5" s="82" t="s">
        <v>186</v>
      </c>
    </row>
    <row r="6" spans="1:5" x14ac:dyDescent="0.45">
      <c r="A6" s="82">
        <v>4</v>
      </c>
      <c r="B6" s="82" t="s">
        <v>187</v>
      </c>
    </row>
    <row r="7" spans="1:5" x14ac:dyDescent="0.45">
      <c r="A7" s="82">
        <v>5</v>
      </c>
      <c r="B7" s="82" t="s">
        <v>188</v>
      </c>
    </row>
    <row r="8" spans="1:5" x14ac:dyDescent="0.45">
      <c r="A8" s="82">
        <v>6</v>
      </c>
      <c r="B8" s="82" t="s">
        <v>189</v>
      </c>
    </row>
    <row r="9" spans="1:5" x14ac:dyDescent="0.45">
      <c r="A9" s="82">
        <v>7</v>
      </c>
      <c r="B9" s="82" t="s">
        <v>190</v>
      </c>
    </row>
    <row r="10" spans="1:5" x14ac:dyDescent="0.45">
      <c r="A10" s="82">
        <v>8</v>
      </c>
      <c r="B10" s="82" t="s">
        <v>191</v>
      </c>
    </row>
    <row r="11" spans="1:5" x14ac:dyDescent="0.45">
      <c r="A11" s="82">
        <v>9</v>
      </c>
      <c r="B11" s="82" t="s">
        <v>192</v>
      </c>
    </row>
    <row r="12" spans="1:5" x14ac:dyDescent="0.45">
      <c r="A12" s="82">
        <v>10</v>
      </c>
      <c r="B12" s="82" t="s">
        <v>193</v>
      </c>
    </row>
    <row r="13" spans="1:5" x14ac:dyDescent="0.45">
      <c r="A13" s="82">
        <v>11</v>
      </c>
      <c r="B13" s="82" t="s">
        <v>194</v>
      </c>
    </row>
    <row r="14" spans="1:5" x14ac:dyDescent="0.45">
      <c r="A14" s="82">
        <v>12</v>
      </c>
      <c r="B14" s="82" t="s">
        <v>195</v>
      </c>
    </row>
    <row r="15" spans="1:5" x14ac:dyDescent="0.45">
      <c r="A15" s="82">
        <v>13</v>
      </c>
      <c r="B15" s="82" t="s">
        <v>196</v>
      </c>
    </row>
    <row r="16" spans="1:5" x14ac:dyDescent="0.45">
      <c r="A16" s="82">
        <v>14</v>
      </c>
      <c r="B16" s="82" t="s">
        <v>197</v>
      </c>
    </row>
    <row r="17" spans="1:5" x14ac:dyDescent="0.45">
      <c r="A17" s="82">
        <v>15</v>
      </c>
      <c r="B17" s="82" t="s">
        <v>198</v>
      </c>
    </row>
    <row r="18" spans="1:5" x14ac:dyDescent="0.45">
      <c r="A18" s="82">
        <v>16</v>
      </c>
      <c r="B18" s="82" t="s">
        <v>199</v>
      </c>
    </row>
    <row r="19" spans="1:5" x14ac:dyDescent="0.45">
      <c r="A19" s="82">
        <v>17</v>
      </c>
      <c r="B19" s="82" t="s">
        <v>200</v>
      </c>
    </row>
    <row r="20" spans="1:5" x14ac:dyDescent="0.45">
      <c r="A20" s="82">
        <v>18</v>
      </c>
      <c r="B20" s="82" t="s">
        <v>201</v>
      </c>
    </row>
    <row r="21" spans="1:5" x14ac:dyDescent="0.45">
      <c r="A21" s="82">
        <v>19</v>
      </c>
      <c r="B21" s="82" t="s">
        <v>202</v>
      </c>
    </row>
    <row r="24" spans="1:5" x14ac:dyDescent="0.45">
      <c r="B24" s="82" t="s">
        <v>203</v>
      </c>
    </row>
    <row r="25" spans="1:5" x14ac:dyDescent="0.45">
      <c r="B25" s="82" t="s">
        <v>204</v>
      </c>
    </row>
    <row r="26" spans="1:5" x14ac:dyDescent="0.45">
      <c r="B26" s="82" t="s">
        <v>205</v>
      </c>
    </row>
    <row r="27" spans="1:5" x14ac:dyDescent="0.45">
      <c r="B27" s="82" t="s">
        <v>206</v>
      </c>
    </row>
    <row r="28" spans="1:5" x14ac:dyDescent="0.45">
      <c r="B28" s="82" t="s">
        <v>207</v>
      </c>
    </row>
    <row r="31" spans="1:5" ht="15.7" thickBot="1" x14ac:dyDescent="0.55000000000000004">
      <c r="A31" s="80" t="s">
        <v>155</v>
      </c>
      <c r="B31" s="81">
        <v>18</v>
      </c>
      <c r="C31" s="73">
        <v>18</v>
      </c>
      <c r="D31" s="82">
        <v>18</v>
      </c>
      <c r="E31" s="82">
        <v>18</v>
      </c>
    </row>
    <row r="32" spans="1:5" ht="15.7" thickTop="1" x14ac:dyDescent="0.5">
      <c r="A32" s="83" t="s">
        <v>182</v>
      </c>
      <c r="B32" s="83" t="s">
        <v>183</v>
      </c>
      <c r="C32" s="73"/>
    </row>
    <row r="33" spans="1:2" x14ac:dyDescent="0.45">
      <c r="A33" s="82">
        <v>1</v>
      </c>
      <c r="B33" s="82" t="s">
        <v>184</v>
      </c>
    </row>
    <row r="34" spans="1:2" x14ac:dyDescent="0.45">
      <c r="A34" s="82">
        <v>2</v>
      </c>
      <c r="B34" s="82" t="s">
        <v>185</v>
      </c>
    </row>
    <row r="35" spans="1:2" x14ac:dyDescent="0.45">
      <c r="A35" s="82">
        <v>3</v>
      </c>
      <c r="B35" s="82" t="s">
        <v>186</v>
      </c>
    </row>
    <row r="36" spans="1:2" x14ac:dyDescent="0.45">
      <c r="A36" s="82">
        <v>4</v>
      </c>
      <c r="B36" s="82" t="s">
        <v>187</v>
      </c>
    </row>
    <row r="37" spans="1:2" x14ac:dyDescent="0.45">
      <c r="A37" s="82">
        <v>5</v>
      </c>
      <c r="B37" s="82" t="s">
        <v>188</v>
      </c>
    </row>
    <row r="38" spans="1:2" x14ac:dyDescent="0.45">
      <c r="A38" s="82">
        <v>6</v>
      </c>
      <c r="B38" s="82" t="s">
        <v>189</v>
      </c>
    </row>
    <row r="39" spans="1:2" x14ac:dyDescent="0.45">
      <c r="A39" s="82">
        <v>7</v>
      </c>
      <c r="B39" s="82" t="s">
        <v>190</v>
      </c>
    </row>
    <row r="40" spans="1:2" x14ac:dyDescent="0.45">
      <c r="A40" s="82">
        <v>8</v>
      </c>
      <c r="B40" s="82" t="s">
        <v>191</v>
      </c>
    </row>
    <row r="41" spans="1:2" x14ac:dyDescent="0.45">
      <c r="A41" s="82">
        <v>9</v>
      </c>
      <c r="B41" s="82" t="s">
        <v>192</v>
      </c>
    </row>
    <row r="42" spans="1:2" x14ac:dyDescent="0.45">
      <c r="A42" s="82">
        <v>10</v>
      </c>
      <c r="B42" s="82" t="s">
        <v>193</v>
      </c>
    </row>
    <row r="43" spans="1:2" x14ac:dyDescent="0.45">
      <c r="A43" s="82">
        <v>11</v>
      </c>
      <c r="B43" s="82" t="s">
        <v>194</v>
      </c>
    </row>
    <row r="44" spans="1:2" x14ac:dyDescent="0.45">
      <c r="A44" s="82">
        <v>12</v>
      </c>
      <c r="B44" s="82" t="s">
        <v>195</v>
      </c>
    </row>
    <row r="45" spans="1:2" x14ac:dyDescent="0.45">
      <c r="A45" s="82">
        <v>13</v>
      </c>
      <c r="B45" s="82" t="s">
        <v>196</v>
      </c>
    </row>
    <row r="46" spans="1:2" x14ac:dyDescent="0.45">
      <c r="A46" s="82">
        <v>14</v>
      </c>
      <c r="B46" s="82" t="s">
        <v>197</v>
      </c>
    </row>
    <row r="47" spans="1:2" x14ac:dyDescent="0.45">
      <c r="A47" s="82">
        <v>15</v>
      </c>
      <c r="B47" s="82" t="s">
        <v>198</v>
      </c>
    </row>
    <row r="48" spans="1:2" x14ac:dyDescent="0.45">
      <c r="A48" s="82">
        <v>16</v>
      </c>
      <c r="B48" s="82" t="s">
        <v>199</v>
      </c>
    </row>
    <row r="49" spans="1:2" x14ac:dyDescent="0.45">
      <c r="A49" s="82">
        <v>17</v>
      </c>
      <c r="B49" s="82" t="s">
        <v>200</v>
      </c>
    </row>
    <row r="50" spans="1:2" x14ac:dyDescent="0.45">
      <c r="A50" s="82">
        <v>18</v>
      </c>
      <c r="B50" s="82" t="s">
        <v>208</v>
      </c>
    </row>
  </sheetData>
  <pageMargins left="0.78740157499999996" right="0.78740157499999996" top="0.984251969" bottom="0.984251969" header="0.4921259845" footer="0.4921259845"/>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dimension ref="A1:C28"/>
  <sheetViews>
    <sheetView topLeftCell="A12" workbookViewId="0">
      <selection activeCell="A13" sqref="A13:G13"/>
    </sheetView>
  </sheetViews>
  <sheetFormatPr baseColWidth="10" defaultColWidth="11.41015625" defaultRowHeight="12.7" x14ac:dyDescent="0.4"/>
  <cols>
    <col min="1" max="1" width="13.1171875" style="43" customWidth="1"/>
    <col min="2" max="2" width="55.1171875" style="43" customWidth="1"/>
    <col min="3" max="16384" width="11.41015625" style="43"/>
  </cols>
  <sheetData>
    <row r="1" spans="1:3" ht="13" thickBot="1" x14ac:dyDescent="0.45">
      <c r="A1" s="49" t="s">
        <v>94</v>
      </c>
      <c r="B1" s="50">
        <v>26</v>
      </c>
      <c r="C1" s="49">
        <f>MAX($A$3:$A$28)-1</f>
        <v>25</v>
      </c>
    </row>
    <row r="2" spans="1:3" ht="13" thickTop="1" x14ac:dyDescent="0.4">
      <c r="A2" s="51" t="s">
        <v>36</v>
      </c>
      <c r="B2" s="51" t="s">
        <v>37</v>
      </c>
      <c r="C2" s="49" t="s">
        <v>39</v>
      </c>
    </row>
    <row r="3" spans="1:3" x14ac:dyDescent="0.4">
      <c r="A3" s="60">
        <v>1</v>
      </c>
      <c r="B3" s="47" t="s">
        <v>96</v>
      </c>
      <c r="C3" s="64"/>
    </row>
    <row r="4" spans="1:3" x14ac:dyDescent="0.4">
      <c r="A4" s="60">
        <v>2</v>
      </c>
      <c r="B4" s="47" t="s">
        <v>97</v>
      </c>
      <c r="C4" s="64" t="s">
        <v>40</v>
      </c>
    </row>
    <row r="5" spans="1:3" x14ac:dyDescent="0.4">
      <c r="A5" s="60">
        <v>3</v>
      </c>
      <c r="B5" s="47" t="s">
        <v>98</v>
      </c>
      <c r="C5" s="21"/>
    </row>
    <row r="6" spans="1:3" x14ac:dyDescent="0.4">
      <c r="A6" s="60">
        <v>4</v>
      </c>
      <c r="B6" s="47" t="s">
        <v>95</v>
      </c>
      <c r="C6" s="21" t="s">
        <v>40</v>
      </c>
    </row>
    <row r="7" spans="1:3" x14ac:dyDescent="0.4">
      <c r="A7" s="60">
        <v>5</v>
      </c>
      <c r="B7" s="47" t="s">
        <v>113</v>
      </c>
      <c r="C7" s="21"/>
    </row>
    <row r="8" spans="1:3" x14ac:dyDescent="0.4">
      <c r="A8" s="60">
        <v>6</v>
      </c>
      <c r="B8" s="47" t="s">
        <v>99</v>
      </c>
      <c r="C8" s="21"/>
    </row>
    <row r="9" spans="1:3" x14ac:dyDescent="0.4">
      <c r="A9" s="60">
        <v>7</v>
      </c>
      <c r="B9" s="47" t="s">
        <v>100</v>
      </c>
      <c r="C9" s="21"/>
    </row>
    <row r="10" spans="1:3" x14ac:dyDescent="0.4">
      <c r="A10" s="60">
        <v>8</v>
      </c>
      <c r="B10" s="47" t="s">
        <v>101</v>
      </c>
      <c r="C10" s="21" t="s">
        <v>40</v>
      </c>
    </row>
    <row r="11" spans="1:3" ht="15.35" x14ac:dyDescent="0.5">
      <c r="A11" s="60">
        <v>9</v>
      </c>
      <c r="B11" s="47" t="s">
        <v>129</v>
      </c>
      <c r="C11" s="54"/>
    </row>
    <row r="12" spans="1:3" ht="15.35" x14ac:dyDescent="0.5">
      <c r="A12" s="60">
        <v>10</v>
      </c>
      <c r="B12" s="47" t="s">
        <v>130</v>
      </c>
      <c r="C12" s="54" t="s">
        <v>40</v>
      </c>
    </row>
    <row r="13" spans="1:3" x14ac:dyDescent="0.4">
      <c r="A13" s="60">
        <v>11</v>
      </c>
      <c r="B13" s="47" t="s">
        <v>122</v>
      </c>
      <c r="C13" s="64"/>
    </row>
    <row r="14" spans="1:3" x14ac:dyDescent="0.4">
      <c r="A14" s="60">
        <v>12</v>
      </c>
      <c r="B14" s="47" t="s">
        <v>123</v>
      </c>
      <c r="C14" s="64" t="s">
        <v>40</v>
      </c>
    </row>
    <row r="15" spans="1:3" x14ac:dyDescent="0.4">
      <c r="A15" s="60">
        <v>13</v>
      </c>
      <c r="B15" s="47" t="s">
        <v>126</v>
      </c>
      <c r="C15" s="21"/>
    </row>
    <row r="16" spans="1:3" x14ac:dyDescent="0.4">
      <c r="A16" s="60">
        <v>14</v>
      </c>
      <c r="B16" s="47" t="s">
        <v>127</v>
      </c>
      <c r="C16" s="21" t="s">
        <v>40</v>
      </c>
    </row>
    <row r="17" spans="1:3" x14ac:dyDescent="0.4">
      <c r="A17" s="60">
        <v>15</v>
      </c>
      <c r="B17" s="47" t="s">
        <v>120</v>
      </c>
      <c r="C17" s="64"/>
    </row>
    <row r="18" spans="1:3" x14ac:dyDescent="0.4">
      <c r="A18" s="60">
        <v>16</v>
      </c>
      <c r="B18" s="47" t="s">
        <v>121</v>
      </c>
      <c r="C18" s="64" t="s">
        <v>40</v>
      </c>
    </row>
    <row r="19" spans="1:3" x14ac:dyDescent="0.4">
      <c r="A19" s="60">
        <v>17</v>
      </c>
      <c r="B19" s="47" t="s">
        <v>102</v>
      </c>
      <c r="C19" s="21"/>
    </row>
    <row r="20" spans="1:3" x14ac:dyDescent="0.4">
      <c r="A20" s="60">
        <v>18</v>
      </c>
      <c r="B20" s="47" t="s">
        <v>103</v>
      </c>
      <c r="C20" s="21"/>
    </row>
    <row r="21" spans="1:3" x14ac:dyDescent="0.4">
      <c r="A21" s="60">
        <v>19</v>
      </c>
      <c r="B21" s="47" t="s">
        <v>105</v>
      </c>
      <c r="C21" s="21"/>
    </row>
    <row r="22" spans="1:3" x14ac:dyDescent="0.4">
      <c r="A22" s="60">
        <v>20</v>
      </c>
      <c r="B22" s="47" t="s">
        <v>112</v>
      </c>
      <c r="C22" s="21"/>
    </row>
    <row r="23" spans="1:3" x14ac:dyDescent="0.4">
      <c r="A23" s="60">
        <v>21</v>
      </c>
      <c r="B23" s="47" t="s">
        <v>114</v>
      </c>
      <c r="C23" s="21"/>
    </row>
    <row r="24" spans="1:3" ht="15.35" x14ac:dyDescent="0.5">
      <c r="A24" s="60">
        <v>22</v>
      </c>
      <c r="B24" s="47" t="s">
        <v>124</v>
      </c>
      <c r="C24" s="54"/>
    </row>
    <row r="25" spans="1:3" ht="15.35" x14ac:dyDescent="0.5">
      <c r="A25" s="60">
        <v>23</v>
      </c>
      <c r="B25" s="47" t="s">
        <v>128</v>
      </c>
      <c r="C25" s="54"/>
    </row>
    <row r="26" spans="1:3" ht="15.35" x14ac:dyDescent="0.5">
      <c r="A26" s="60">
        <v>24</v>
      </c>
      <c r="B26" s="47" t="s">
        <v>146</v>
      </c>
      <c r="C26" s="54"/>
    </row>
    <row r="27" spans="1:3" x14ac:dyDescent="0.4">
      <c r="A27" s="60">
        <v>25</v>
      </c>
      <c r="B27" s="47" t="s">
        <v>104</v>
      </c>
      <c r="C27" s="21"/>
    </row>
    <row r="28" spans="1:3" ht="15.35" x14ac:dyDescent="0.5">
      <c r="A28" s="60">
        <v>26</v>
      </c>
      <c r="B28" s="109" t="s">
        <v>284</v>
      </c>
      <c r="C28" s="6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130" zoomScaleNormal="130" workbookViewId="0"/>
  </sheetViews>
  <sheetFormatPr baseColWidth="10" defaultColWidth="11.41015625" defaultRowHeight="14" x14ac:dyDescent="0.45"/>
  <cols>
    <col min="1" max="16384" width="11.41015625" style="58"/>
  </cols>
  <sheetData/>
  <sheetProtection algorithmName="SHA-512" hashValue="+kPkCXJ0SWzjdJUZnPBCLzIrMJOvTQEPd6T++EYRRj5ln+dkGeFC23FwowETd+nZK+d5oGvhuZr3lx9figLksA==" saltValue="T7fvzUyiWpgvqtsUY8VSGQ=="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pageSetUpPr fitToPage="1"/>
  </sheetPr>
  <dimension ref="A1:E18"/>
  <sheetViews>
    <sheetView workbookViewId="0">
      <selection activeCell="K6" sqref="K6"/>
    </sheetView>
  </sheetViews>
  <sheetFormatPr baseColWidth="10" defaultColWidth="11.41015625" defaultRowHeight="15.35" x14ac:dyDescent="0.5"/>
  <cols>
    <col min="1" max="3" width="27.64453125" style="5" customWidth="1"/>
    <col min="4" max="16384" width="11.41015625" style="5"/>
  </cols>
  <sheetData>
    <row r="1" spans="1:5" ht="27.75" customHeight="1" x14ac:dyDescent="0.5">
      <c r="A1" s="119" t="s">
        <v>47</v>
      </c>
      <c r="B1" s="119"/>
      <c r="C1" s="119"/>
    </row>
    <row r="2" spans="1:5" ht="54" customHeight="1" x14ac:dyDescent="0.5">
      <c r="A2" s="120" t="s">
        <v>77</v>
      </c>
      <c r="B2" s="120"/>
      <c r="C2" s="120"/>
    </row>
    <row r="3" spans="1:5" ht="98.45" customHeight="1" x14ac:dyDescent="0.5">
      <c r="A3" s="124" t="s">
        <v>42</v>
      </c>
      <c r="B3" s="124"/>
      <c r="C3" s="124"/>
    </row>
    <row r="4" spans="1:5" ht="39.950000000000003" customHeight="1" x14ac:dyDescent="0.5">
      <c r="A4" s="125" t="s">
        <v>48</v>
      </c>
      <c r="B4" s="125"/>
      <c r="C4" s="125"/>
    </row>
    <row r="5" spans="1:5" ht="96.95" customHeight="1" x14ac:dyDescent="0.5">
      <c r="A5" s="121" t="s">
        <v>78</v>
      </c>
      <c r="B5" s="122"/>
      <c r="C5" s="122"/>
    </row>
    <row r="6" spans="1:5" ht="96.95" customHeight="1" x14ac:dyDescent="0.5">
      <c r="A6" s="121" t="s">
        <v>79</v>
      </c>
      <c r="B6" s="124"/>
      <c r="C6" s="124"/>
    </row>
    <row r="7" spans="1:5" ht="117.75" customHeight="1" x14ac:dyDescent="0.5">
      <c r="A7" s="120" t="s">
        <v>80</v>
      </c>
      <c r="B7" s="123"/>
      <c r="C7" s="123"/>
      <c r="E7" s="6"/>
    </row>
    <row r="8" spans="1:5" ht="66.75" customHeight="1" x14ac:dyDescent="0.5">
      <c r="A8" s="126" t="s">
        <v>21</v>
      </c>
      <c r="B8" s="127"/>
      <c r="C8" s="122"/>
      <c r="E8" s="6"/>
    </row>
    <row r="9" spans="1:5" ht="30.7" x14ac:dyDescent="0.5">
      <c r="A9" s="7" t="s">
        <v>41</v>
      </c>
      <c r="B9" s="7" t="s">
        <v>44</v>
      </c>
    </row>
    <row r="10" spans="1:5" x14ac:dyDescent="0.5">
      <c r="A10" s="8">
        <v>1379</v>
      </c>
      <c r="B10" s="8">
        <v>1380</v>
      </c>
    </row>
    <row r="11" spans="1:5" x14ac:dyDescent="0.5">
      <c r="A11" s="8">
        <v>179.34</v>
      </c>
      <c r="B11" s="8">
        <v>179</v>
      </c>
    </row>
    <row r="12" spans="1:5" x14ac:dyDescent="0.5">
      <c r="A12" s="8">
        <v>80.12</v>
      </c>
      <c r="B12" s="8">
        <v>80.099999999999994</v>
      </c>
    </row>
    <row r="13" spans="1:5" x14ac:dyDescent="0.5">
      <c r="A13" s="8">
        <v>7.8</v>
      </c>
      <c r="B13" s="33">
        <v>7.8</v>
      </c>
    </row>
    <row r="14" spans="1:5" ht="24" hidden="1" customHeight="1" x14ac:dyDescent="0.5">
      <c r="A14" s="124"/>
      <c r="B14" s="122"/>
      <c r="C14" s="122"/>
    </row>
    <row r="15" spans="1:5" ht="126" customHeight="1" x14ac:dyDescent="0.5">
      <c r="A15" s="120" t="s">
        <v>81</v>
      </c>
      <c r="B15" s="120"/>
      <c r="C15" s="120"/>
    </row>
    <row r="16" spans="1:5" ht="84.2" customHeight="1" x14ac:dyDescent="0.5">
      <c r="A16" s="120" t="s">
        <v>82</v>
      </c>
      <c r="B16" s="120"/>
      <c r="C16" s="120"/>
    </row>
    <row r="17" spans="1:3" ht="50.1" customHeight="1" x14ac:dyDescent="0.5">
      <c r="A17" s="124" t="s">
        <v>83</v>
      </c>
      <c r="B17" s="122"/>
      <c r="C17" s="122"/>
    </row>
    <row r="18" spans="1:3" ht="80.45" customHeight="1" x14ac:dyDescent="0.5">
      <c r="A18" s="124" t="s">
        <v>20</v>
      </c>
      <c r="B18" s="122"/>
      <c r="C18" s="122"/>
    </row>
  </sheetData>
  <sheetProtection password="CAA1" sheet="1" objects="1" scenarios="1"/>
  <mergeCells count="13">
    <mergeCell ref="A17:C17"/>
    <mergeCell ref="A8:C8"/>
    <mergeCell ref="A18:C18"/>
    <mergeCell ref="A14:C14"/>
    <mergeCell ref="A15:C15"/>
    <mergeCell ref="A16:C16"/>
    <mergeCell ref="A1:C1"/>
    <mergeCell ref="A2:C2"/>
    <mergeCell ref="A5:C5"/>
    <mergeCell ref="A7:C7"/>
    <mergeCell ref="A3:C3"/>
    <mergeCell ref="A4:C4"/>
    <mergeCell ref="A6:C6"/>
  </mergeCells>
  <phoneticPr fontId="0" type="noConversion"/>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D16"/>
  <sheetViews>
    <sheetView workbookViewId="0">
      <selection activeCell="A8" sqref="A8:G8"/>
    </sheetView>
  </sheetViews>
  <sheetFormatPr baseColWidth="10" defaultColWidth="11.41015625" defaultRowHeight="15.35" x14ac:dyDescent="0.5"/>
  <cols>
    <col min="1" max="3" width="27.64453125" style="1" customWidth="1"/>
    <col min="4" max="16384" width="11.41015625" style="1"/>
  </cols>
  <sheetData>
    <row r="1" spans="1:4" x14ac:dyDescent="0.5">
      <c r="A1" s="3" t="s">
        <v>10</v>
      </c>
      <c r="B1" s="3"/>
      <c r="C1" s="3"/>
      <c r="D1" s="3"/>
    </row>
    <row r="2" spans="1:4" ht="72" customHeight="1" x14ac:dyDescent="0.5">
      <c r="A2" s="120" t="s">
        <v>25</v>
      </c>
      <c r="B2" s="123"/>
      <c r="C2" s="123"/>
    </row>
    <row r="3" spans="1:4" ht="59.45" customHeight="1" x14ac:dyDescent="0.5">
      <c r="A3" s="120" t="s">
        <v>26</v>
      </c>
      <c r="B3" s="123"/>
      <c r="C3" s="123"/>
    </row>
    <row r="4" spans="1:4" ht="108" customHeight="1" x14ac:dyDescent="0.5">
      <c r="A4" s="120" t="s">
        <v>27</v>
      </c>
      <c r="B4" s="123"/>
      <c r="C4" s="123"/>
    </row>
    <row r="5" spans="1:4" ht="154.69999999999999" customHeight="1" x14ac:dyDescent="0.5">
      <c r="A5" s="120" t="s">
        <v>28</v>
      </c>
      <c r="B5" s="120"/>
      <c r="C5" s="120"/>
    </row>
    <row r="6" spans="1:4" ht="141.94999999999999" customHeight="1" x14ac:dyDescent="0.5">
      <c r="A6" s="120" t="s">
        <v>29</v>
      </c>
      <c r="B6" s="120"/>
      <c r="C6" s="120"/>
    </row>
    <row r="7" spans="1:4" ht="195" customHeight="1" x14ac:dyDescent="0.5">
      <c r="A7" s="120" t="s">
        <v>30</v>
      </c>
      <c r="B7" s="123"/>
      <c r="C7" s="123"/>
    </row>
    <row r="8" spans="1:4" ht="79.5" customHeight="1" x14ac:dyDescent="0.5">
      <c r="A8" s="120" t="s">
        <v>61</v>
      </c>
      <c r="B8" s="123"/>
      <c r="C8" s="123"/>
    </row>
    <row r="9" spans="1:4" x14ac:dyDescent="0.5">
      <c r="A9" s="123"/>
      <c r="B9" s="123"/>
      <c r="C9" s="123"/>
    </row>
    <row r="10" spans="1:4" x14ac:dyDescent="0.5">
      <c r="A10" s="123"/>
      <c r="B10" s="123"/>
      <c r="C10" s="123"/>
    </row>
    <row r="11" spans="1:4" x14ac:dyDescent="0.5">
      <c r="A11" s="123"/>
      <c r="B11" s="123"/>
      <c r="C11" s="123"/>
    </row>
    <row r="12" spans="1:4" x14ac:dyDescent="0.5">
      <c r="A12" s="123"/>
      <c r="B12" s="123"/>
      <c r="C12" s="123"/>
    </row>
    <row r="13" spans="1:4" x14ac:dyDescent="0.5">
      <c r="A13" s="123"/>
      <c r="B13" s="123"/>
      <c r="C13" s="123"/>
    </row>
    <row r="14" spans="1:4" x14ac:dyDescent="0.5">
      <c r="A14" s="123"/>
      <c r="B14" s="123"/>
      <c r="C14" s="123"/>
    </row>
    <row r="15" spans="1:4" x14ac:dyDescent="0.5">
      <c r="A15" s="123"/>
      <c r="B15" s="123"/>
      <c r="C15" s="123"/>
    </row>
    <row r="16" spans="1:4" x14ac:dyDescent="0.5">
      <c r="A16" s="123"/>
      <c r="B16" s="123"/>
      <c r="C16" s="123"/>
    </row>
  </sheetData>
  <sheetProtection password="CAA1" sheet="1" objects="1" scenarios="1"/>
  <mergeCells count="15">
    <mergeCell ref="A13:C13"/>
    <mergeCell ref="A14:C14"/>
    <mergeCell ref="A15:C15"/>
    <mergeCell ref="A16:C16"/>
    <mergeCell ref="A9:C9"/>
    <mergeCell ref="A10:C10"/>
    <mergeCell ref="A11:C11"/>
    <mergeCell ref="A12:C12"/>
    <mergeCell ref="A2:C2"/>
    <mergeCell ref="A4:C4"/>
    <mergeCell ref="A7:C7"/>
    <mergeCell ref="A8:C8"/>
    <mergeCell ref="A3:C3"/>
    <mergeCell ref="A5:C5"/>
    <mergeCell ref="A6:C6"/>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8"/>
  <dimension ref="A1:C7"/>
  <sheetViews>
    <sheetView workbookViewId="0">
      <selection activeCell="A8" sqref="A8:G8"/>
    </sheetView>
  </sheetViews>
  <sheetFormatPr baseColWidth="10" defaultColWidth="11.41015625" defaultRowHeight="14" x14ac:dyDescent="0.45"/>
  <cols>
    <col min="1" max="3" width="27.64453125" customWidth="1"/>
  </cols>
  <sheetData>
    <row r="1" spans="1:3" ht="15" x14ac:dyDescent="0.45">
      <c r="A1" s="115" t="s">
        <v>63</v>
      </c>
      <c r="B1" s="115"/>
      <c r="C1" s="115"/>
    </row>
    <row r="2" spans="1:3" ht="79.5" customHeight="1" x14ac:dyDescent="0.45">
      <c r="A2" s="116" t="s">
        <v>69</v>
      </c>
      <c r="B2" s="117"/>
      <c r="C2" s="117"/>
    </row>
    <row r="3" spans="1:3" ht="66.2" customHeight="1" x14ac:dyDescent="0.45">
      <c r="A3" s="116" t="s">
        <v>84</v>
      </c>
      <c r="B3" s="117"/>
      <c r="C3" s="117"/>
    </row>
    <row r="4" spans="1:3" ht="60.95" customHeight="1" x14ac:dyDescent="0.45">
      <c r="A4" s="116" t="s">
        <v>64</v>
      </c>
      <c r="B4" s="117"/>
      <c r="C4" s="117"/>
    </row>
    <row r="5" spans="1:3" ht="50.1" customHeight="1" x14ac:dyDescent="0.45">
      <c r="A5" s="116" t="s">
        <v>85</v>
      </c>
      <c r="B5" s="116"/>
      <c r="C5" s="116"/>
    </row>
    <row r="6" spans="1:3" ht="80.25" customHeight="1" x14ac:dyDescent="0.45">
      <c r="A6" s="116" t="s">
        <v>86</v>
      </c>
      <c r="B6" s="117"/>
      <c r="C6" s="117"/>
    </row>
    <row r="7" spans="1:3" ht="65.099999999999994" customHeight="1" x14ac:dyDescent="0.45">
      <c r="A7" s="116" t="s">
        <v>90</v>
      </c>
      <c r="B7" s="117"/>
      <c r="C7" s="117"/>
    </row>
  </sheetData>
  <sheetProtection password="CAA1"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zoomScaleNormal="100" workbookViewId="0">
      <selection activeCell="A8" sqref="A8:H8"/>
    </sheetView>
  </sheetViews>
  <sheetFormatPr baseColWidth="10" defaultColWidth="11.41015625" defaultRowHeight="14" x14ac:dyDescent="0.45"/>
  <cols>
    <col min="1" max="8" width="10.64453125" style="67" customWidth="1"/>
    <col min="9" max="16384" width="11.41015625" style="67"/>
  </cols>
  <sheetData>
    <row r="1" spans="1:8" ht="20.100000000000001" customHeight="1" x14ac:dyDescent="0.5">
      <c r="A1" s="129" t="s">
        <v>145</v>
      </c>
      <c r="B1" s="129"/>
      <c r="C1" s="129"/>
      <c r="D1" s="129"/>
      <c r="E1" s="129"/>
      <c r="F1" s="129"/>
      <c r="G1" s="129"/>
      <c r="H1" s="129"/>
    </row>
    <row r="2" spans="1:8" ht="34.950000000000003" customHeight="1" x14ac:dyDescent="0.45">
      <c r="A2" s="128" t="s">
        <v>144</v>
      </c>
      <c r="B2" s="128"/>
      <c r="C2" s="128"/>
      <c r="D2" s="128"/>
      <c r="E2" s="128"/>
      <c r="F2" s="128"/>
      <c r="G2" s="128"/>
      <c r="H2" s="128"/>
    </row>
    <row r="3" spans="1:8" ht="34.950000000000003" customHeight="1" x14ac:dyDescent="0.45">
      <c r="A3" s="128" t="s">
        <v>143</v>
      </c>
      <c r="B3" s="128"/>
      <c r="C3" s="128"/>
      <c r="D3" s="128"/>
      <c r="E3" s="128"/>
      <c r="F3" s="128"/>
      <c r="G3" s="128"/>
      <c r="H3" s="128"/>
    </row>
    <row r="4" spans="1:8" ht="70.099999999999994" customHeight="1" x14ac:dyDescent="0.45">
      <c r="A4" s="128" t="s">
        <v>142</v>
      </c>
      <c r="B4" s="128"/>
      <c r="C4" s="128"/>
      <c r="D4" s="128"/>
      <c r="E4" s="128"/>
      <c r="F4" s="128"/>
      <c r="G4" s="128"/>
      <c r="H4" s="128"/>
    </row>
    <row r="5" spans="1:8" ht="52.95" customHeight="1" x14ac:dyDescent="0.45">
      <c r="A5" s="128" t="s">
        <v>141</v>
      </c>
      <c r="B5" s="128"/>
      <c r="C5" s="128"/>
      <c r="D5" s="128"/>
      <c r="E5" s="128"/>
      <c r="F5" s="128"/>
      <c r="G5" s="128"/>
      <c r="H5" s="128"/>
    </row>
    <row r="6" spans="1:8" ht="34.950000000000003" customHeight="1" x14ac:dyDescent="0.45">
      <c r="A6" s="128" t="s">
        <v>140</v>
      </c>
      <c r="B6" s="128"/>
      <c r="C6" s="128"/>
      <c r="D6" s="128"/>
      <c r="E6" s="128"/>
      <c r="F6" s="128"/>
      <c r="G6" s="128"/>
      <c r="H6" s="128"/>
    </row>
    <row r="7" spans="1:8" ht="88.1" customHeight="1" x14ac:dyDescent="0.45">
      <c r="A7" s="128" t="s">
        <v>139</v>
      </c>
      <c r="B7" s="128"/>
      <c r="C7" s="128"/>
      <c r="D7" s="128"/>
      <c r="E7" s="128"/>
      <c r="F7" s="128"/>
      <c r="G7" s="128"/>
      <c r="H7" s="128"/>
    </row>
    <row r="8" spans="1:8" ht="88.1" customHeight="1" x14ac:dyDescent="0.45">
      <c r="A8" s="128" t="s">
        <v>138</v>
      </c>
      <c r="B8" s="128"/>
      <c r="C8" s="128"/>
      <c r="D8" s="128"/>
      <c r="E8" s="128"/>
      <c r="F8" s="128"/>
      <c r="G8" s="128"/>
      <c r="H8" s="128"/>
    </row>
    <row r="9" spans="1:8" ht="70.099999999999994" customHeight="1" x14ac:dyDescent="0.45">
      <c r="A9" s="128" t="s">
        <v>137</v>
      </c>
      <c r="B9" s="128"/>
      <c r="C9" s="128"/>
      <c r="D9" s="128"/>
      <c r="E9" s="128"/>
      <c r="F9" s="128"/>
      <c r="G9" s="128"/>
      <c r="H9" s="128"/>
    </row>
    <row r="10" spans="1:8" ht="52.95" customHeight="1" x14ac:dyDescent="0.45">
      <c r="A10" s="128" t="s">
        <v>136</v>
      </c>
      <c r="B10" s="128"/>
      <c r="C10" s="128"/>
      <c r="D10" s="128"/>
      <c r="E10" s="128"/>
      <c r="F10" s="128"/>
      <c r="G10" s="128"/>
      <c r="H10" s="128"/>
    </row>
    <row r="11" spans="1:8" ht="70.099999999999994" customHeight="1" x14ac:dyDescent="0.45">
      <c r="A11" s="128" t="s">
        <v>135</v>
      </c>
      <c r="B11" s="128"/>
      <c r="C11" s="128"/>
      <c r="D11" s="128"/>
      <c r="E11" s="128"/>
      <c r="F11" s="128"/>
      <c r="G11" s="128"/>
      <c r="H11" s="128"/>
    </row>
    <row r="12" spans="1:8" ht="34.950000000000003" customHeight="1" x14ac:dyDescent="0.45">
      <c r="A12" s="128" t="s">
        <v>134</v>
      </c>
      <c r="B12" s="128"/>
      <c r="C12" s="128"/>
      <c r="D12" s="128"/>
      <c r="E12" s="128"/>
      <c r="F12" s="128"/>
      <c r="G12" s="128"/>
      <c r="H12" s="128"/>
    </row>
    <row r="13" spans="1:8" ht="97.1" customHeight="1" x14ac:dyDescent="0.45">
      <c r="A13" s="128" t="s">
        <v>133</v>
      </c>
      <c r="B13" s="128"/>
      <c r="C13" s="128"/>
      <c r="D13" s="128"/>
      <c r="E13" s="128"/>
      <c r="F13" s="128"/>
      <c r="G13" s="128"/>
      <c r="H13" s="128"/>
    </row>
    <row r="14" spans="1:8" ht="97.1" customHeight="1" x14ac:dyDescent="0.45">
      <c r="A14" s="128" t="s">
        <v>132</v>
      </c>
      <c r="B14" s="128"/>
      <c r="C14" s="128"/>
      <c r="D14" s="128"/>
      <c r="E14" s="128"/>
      <c r="F14" s="128"/>
      <c r="G14" s="128"/>
      <c r="H14" s="128"/>
    </row>
    <row r="15" spans="1:8" ht="20.100000000000001" customHeight="1" x14ac:dyDescent="0.45">
      <c r="A15" s="128" t="s">
        <v>131</v>
      </c>
      <c r="B15" s="128"/>
      <c r="C15" s="128"/>
      <c r="D15" s="128"/>
      <c r="E15" s="128"/>
      <c r="F15" s="128"/>
      <c r="G15" s="128"/>
      <c r="H15" s="128"/>
    </row>
    <row r="16" spans="1:8" x14ac:dyDescent="0.45">
      <c r="A16" s="128"/>
      <c r="B16" s="128"/>
      <c r="C16" s="128"/>
      <c r="D16" s="128"/>
      <c r="E16" s="128"/>
      <c r="F16" s="128"/>
      <c r="G16" s="128"/>
      <c r="H16" s="128"/>
    </row>
    <row r="17" spans="1:8" x14ac:dyDescent="0.45">
      <c r="A17" s="128"/>
      <c r="B17" s="128"/>
      <c r="C17" s="128"/>
      <c r="D17" s="128"/>
      <c r="E17" s="128"/>
      <c r="F17" s="128"/>
      <c r="G17" s="128"/>
      <c r="H17" s="128"/>
    </row>
    <row r="18" spans="1:8" x14ac:dyDescent="0.45">
      <c r="A18" s="128"/>
      <c r="B18" s="128"/>
      <c r="C18" s="128"/>
      <c r="D18" s="128"/>
      <c r="E18" s="128"/>
      <c r="F18" s="128"/>
      <c r="G18" s="128"/>
      <c r="H18" s="128"/>
    </row>
    <row r="19" spans="1:8" x14ac:dyDescent="0.45">
      <c r="A19" s="128"/>
      <c r="B19" s="128"/>
      <c r="C19" s="128"/>
      <c r="D19" s="128"/>
      <c r="E19" s="128"/>
      <c r="F19" s="128"/>
      <c r="G19" s="128"/>
      <c r="H19" s="128"/>
    </row>
    <row r="20" spans="1:8" x14ac:dyDescent="0.45">
      <c r="A20" s="128"/>
      <c r="B20" s="128"/>
      <c r="C20" s="128"/>
      <c r="D20" s="128"/>
      <c r="E20" s="128"/>
      <c r="F20" s="128"/>
      <c r="G20" s="128"/>
      <c r="H20" s="128"/>
    </row>
  </sheetData>
  <mergeCells count="20">
    <mergeCell ref="A19:H19"/>
    <mergeCell ref="A20:H20"/>
    <mergeCell ref="A13:H13"/>
    <mergeCell ref="A14:H14"/>
    <mergeCell ref="A15:H15"/>
    <mergeCell ref="A16:H16"/>
    <mergeCell ref="A17:H17"/>
    <mergeCell ref="A18:H18"/>
    <mergeCell ref="A12:H12"/>
    <mergeCell ref="A1:H1"/>
    <mergeCell ref="A2:H2"/>
    <mergeCell ref="A3:H3"/>
    <mergeCell ref="A4:H4"/>
    <mergeCell ref="A5:H5"/>
    <mergeCell ref="A6:H6"/>
    <mergeCell ref="A7:H7"/>
    <mergeCell ref="A8:H8"/>
    <mergeCell ref="A9:H9"/>
    <mergeCell ref="A10:H10"/>
    <mergeCell ref="A11:H11"/>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dimension ref="A1:G19"/>
  <sheetViews>
    <sheetView workbookViewId="0">
      <selection activeCell="A6" sqref="A6:G6"/>
    </sheetView>
  </sheetViews>
  <sheetFormatPr baseColWidth="10" defaultColWidth="11.41015625" defaultRowHeight="14" x14ac:dyDescent="0.45"/>
  <cols>
    <col min="1" max="1" width="25.1171875" style="37" bestFit="1" customWidth="1"/>
    <col min="2" max="2" width="39" style="37" customWidth="1"/>
    <col min="3" max="16384" width="11.41015625" style="37"/>
  </cols>
  <sheetData>
    <row r="1" spans="1:7" ht="20.100000000000001" customHeight="1" x14ac:dyDescent="0.45">
      <c r="A1" s="36" t="s">
        <v>54</v>
      </c>
      <c r="C1" s="38" t="s">
        <v>55</v>
      </c>
    </row>
    <row r="2" spans="1:7" ht="20.100000000000001" customHeight="1" x14ac:dyDescent="0.45">
      <c r="A2" s="37" t="s">
        <v>56</v>
      </c>
      <c r="B2" s="39"/>
      <c r="C2" s="37" t="s">
        <v>56</v>
      </c>
    </row>
    <row r="3" spans="1:7" ht="20.100000000000001" customHeight="1" x14ac:dyDescent="0.45">
      <c r="A3" s="37" t="s">
        <v>57</v>
      </c>
      <c r="B3" s="59"/>
      <c r="C3" s="37" t="s">
        <v>58</v>
      </c>
    </row>
    <row r="4" spans="1:7" ht="20.100000000000001" customHeight="1" x14ac:dyDescent="0.45">
      <c r="A4" s="37" t="s">
        <v>59</v>
      </c>
      <c r="B4" s="39"/>
      <c r="C4" s="37" t="s">
        <v>60</v>
      </c>
    </row>
    <row r="5" spans="1:7" ht="20.100000000000001" customHeight="1" x14ac:dyDescent="0.45"/>
    <row r="6" spans="1:7" ht="70.5" customHeight="1" x14ac:dyDescent="0.45">
      <c r="A6" s="133" t="s">
        <v>255</v>
      </c>
      <c r="B6" s="134"/>
      <c r="C6" s="134"/>
      <c r="D6" s="134"/>
      <c r="E6" s="134"/>
      <c r="F6" s="134"/>
      <c r="G6" s="134"/>
    </row>
    <row r="7" spans="1:7" ht="15" customHeight="1" x14ac:dyDescent="0.45">
      <c r="A7" s="98"/>
      <c r="B7" s="98"/>
      <c r="C7" s="98"/>
      <c r="D7" s="98"/>
      <c r="E7" s="98"/>
      <c r="F7" s="98"/>
      <c r="G7" s="98"/>
    </row>
    <row r="8" spans="1:7" ht="57.45" customHeight="1" x14ac:dyDescent="0.45">
      <c r="A8" s="133" t="s">
        <v>254</v>
      </c>
      <c r="B8" s="134"/>
      <c r="C8" s="134"/>
      <c r="D8" s="134"/>
      <c r="E8" s="134"/>
      <c r="F8" s="134"/>
      <c r="G8" s="134"/>
    </row>
    <row r="9" spans="1:7" ht="20.100000000000001" customHeight="1" x14ac:dyDescent="0.45">
      <c r="A9" s="99"/>
      <c r="B9" s="99"/>
      <c r="C9" s="99"/>
      <c r="D9" s="99"/>
      <c r="E9" s="99"/>
      <c r="F9" s="99"/>
      <c r="G9" s="99"/>
    </row>
    <row r="10" spans="1:7" ht="45" customHeight="1" x14ac:dyDescent="0.45">
      <c r="A10" s="130" t="s">
        <v>252</v>
      </c>
      <c r="B10" s="130"/>
      <c r="C10" s="130"/>
      <c r="D10" s="130"/>
      <c r="E10" s="130"/>
      <c r="F10" s="130"/>
      <c r="G10" s="130"/>
    </row>
    <row r="11" spans="1:7" ht="45" customHeight="1" x14ac:dyDescent="0.45">
      <c r="A11" s="130" t="s">
        <v>253</v>
      </c>
      <c r="B11" s="131"/>
      <c r="C11" s="131"/>
      <c r="D11" s="131"/>
      <c r="E11" s="131"/>
      <c r="F11" s="131"/>
      <c r="G11" s="131"/>
    </row>
    <row r="12" spans="1:7" ht="45" customHeight="1" x14ac:dyDescent="0.45">
      <c r="A12" s="130" t="s">
        <v>110</v>
      </c>
      <c r="B12" s="130"/>
      <c r="C12" s="131" t="s">
        <v>111</v>
      </c>
      <c r="D12" s="131"/>
      <c r="E12" s="131"/>
      <c r="F12" s="131"/>
      <c r="G12" s="100"/>
    </row>
    <row r="13" spans="1:7" ht="45" customHeight="1" x14ac:dyDescent="0.45">
      <c r="A13" s="56"/>
      <c r="B13" s="56"/>
      <c r="C13" s="57"/>
      <c r="D13" s="57"/>
      <c r="E13" s="57"/>
      <c r="F13" s="57"/>
      <c r="G13" s="57"/>
    </row>
    <row r="15" spans="1:7" x14ac:dyDescent="0.45">
      <c r="A15" s="37" t="s">
        <v>66</v>
      </c>
      <c r="B15" s="59"/>
      <c r="C15" s="132" t="s">
        <v>88</v>
      </c>
      <c r="D15" s="132"/>
      <c r="E15" s="132"/>
    </row>
    <row r="16" spans="1:7" x14ac:dyDescent="0.45">
      <c r="A16" s="37" t="s">
        <v>67</v>
      </c>
      <c r="B16" s="40" t="str">
        <f>IF(ISBLANK(B15),"",IF(B3=B15,"Kontrolle erfolgreich - check ok","FEHLER - ERROR"))</f>
        <v/>
      </c>
      <c r="C16" s="37" t="s">
        <v>89</v>
      </c>
    </row>
    <row r="17" spans="2:2" x14ac:dyDescent="0.45">
      <c r="B17" s="40" t="str">
        <f>IF(ISBLANK(B15),"",IF(ISERROR(FIND("@",B15,1)),"keine gültige eMail-Adresse",IF((VALUE(FIND("@",B15,1))&gt;1),"","keine gültige eMail-Adresse!")))</f>
        <v/>
      </c>
    </row>
    <row r="18" spans="2:2" x14ac:dyDescent="0.45">
      <c r="B18" s="40" t="str">
        <f>IF(ISBLANK(B15),"",IF(ISERROR(FIND("@",B15,1)),"no valid eMail-adress",IF((VALUE(FIND("@",B15,1))&gt;1),"","no valid eMail-address!")))</f>
        <v/>
      </c>
    </row>
    <row r="19" spans="2:2" x14ac:dyDescent="0.45">
      <c r="B19" s="37" t="str">
        <f>IF(ISBLANK(B15),"",IF(ISERROR(FIND("; ",B15,1)),"",IF((VALUE(FIND("; ",B15,1))&gt;8),"","Achtung - die zweite eMail-Adresse wurde nicht korrekt eingegeben")))</f>
        <v/>
      </c>
    </row>
  </sheetData>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G28"/>
  <sheetViews>
    <sheetView workbookViewId="0">
      <selection activeCell="B28" sqref="B28"/>
    </sheetView>
  </sheetViews>
  <sheetFormatPr baseColWidth="10" defaultRowHeight="14" x14ac:dyDescent="0.45"/>
  <cols>
    <col min="1" max="1" width="39.41015625" bestFit="1" customWidth="1"/>
    <col min="2" max="2" width="33.1171875" bestFit="1" customWidth="1"/>
  </cols>
  <sheetData>
    <row r="1" spans="1:7" x14ac:dyDescent="0.45">
      <c r="A1" t="s">
        <v>11</v>
      </c>
      <c r="B1" s="4" t="str">
        <f>IF(ISNUMBER(VALUE(Ergebnisse!G1)),IF(VALUE(Ergebnisse!G1)&gt;0,VALUE(Ergebnisse!G1),""),"")</f>
        <v/>
      </c>
      <c r="D1" t="s">
        <v>18</v>
      </c>
    </row>
    <row r="2" spans="1:7" x14ac:dyDescent="0.45">
      <c r="A2" t="s">
        <v>4</v>
      </c>
      <c r="B2" s="4" t="str">
        <f>IF(ISNUMBER(VALUE(Ergebnisse!G2)),IF(VALUE(Ergebnisse!G2)&gt;0,VALUE(Ergebnisse!G2),""),"")</f>
        <v/>
      </c>
    </row>
    <row r="3" spans="1:7" x14ac:dyDescent="0.45">
      <c r="A3" t="s">
        <v>12</v>
      </c>
      <c r="B3" s="30" t="s">
        <v>115</v>
      </c>
      <c r="D3" t="s">
        <v>17</v>
      </c>
    </row>
    <row r="4" spans="1:7" x14ac:dyDescent="0.45">
      <c r="A4" t="s">
        <v>13</v>
      </c>
      <c r="B4" s="4">
        <v>2022</v>
      </c>
      <c r="D4" s="9">
        <v>2</v>
      </c>
    </row>
    <row r="5" spans="1:7" x14ac:dyDescent="0.45">
      <c r="A5" t="s">
        <v>14</v>
      </c>
      <c r="B5" s="4" t="str">
        <f>D8</f>
        <v>N</v>
      </c>
      <c r="D5" t="str">
        <f>IF(D4=2,"N","J")</f>
        <v>N</v>
      </c>
      <c r="F5">
        <v>1</v>
      </c>
      <c r="G5" s="45" t="s">
        <v>71</v>
      </c>
    </row>
    <row r="6" spans="1:7" x14ac:dyDescent="0.45">
      <c r="A6" t="s">
        <v>43</v>
      </c>
      <c r="B6" s="4">
        <f>Ergebnisse!G3</f>
        <v>1</v>
      </c>
      <c r="F6">
        <v>2</v>
      </c>
      <c r="G6" s="45" t="s">
        <v>72</v>
      </c>
    </row>
    <row r="7" spans="1:7" x14ac:dyDescent="0.45">
      <c r="A7" t="s">
        <v>46</v>
      </c>
      <c r="B7" s="32">
        <f>Ergebnisse!E5</f>
        <v>45011</v>
      </c>
    </row>
    <row r="8" spans="1:7" x14ac:dyDescent="0.45">
      <c r="A8" t="s">
        <v>15</v>
      </c>
      <c r="B8" s="4">
        <v>22</v>
      </c>
      <c r="D8" t="str">
        <f>LEFT(D5,1)</f>
        <v>N</v>
      </c>
    </row>
    <row r="9" spans="1:7" x14ac:dyDescent="0.45">
      <c r="A9" t="s">
        <v>16</v>
      </c>
      <c r="B9" s="4">
        <v>2</v>
      </c>
    </row>
    <row r="10" spans="1:7" x14ac:dyDescent="0.45">
      <c r="A10" t="s">
        <v>256</v>
      </c>
      <c r="B10" s="102">
        <f>Kontakt!B2</f>
        <v>0</v>
      </c>
    </row>
    <row r="11" spans="1:7" x14ac:dyDescent="0.45">
      <c r="A11" t="s">
        <v>257</v>
      </c>
      <c r="B11" s="102">
        <f>IF(Kontakt!B3=Kontakt!B15,Kontakt!B3,0)</f>
        <v>0</v>
      </c>
    </row>
    <row r="12" spans="1:7" x14ac:dyDescent="0.45">
      <c r="A12" s="101" t="s">
        <v>258</v>
      </c>
      <c r="B12" s="102">
        <v>1</v>
      </c>
    </row>
    <row r="13" spans="1:7" x14ac:dyDescent="0.45">
      <c r="A13" t="s">
        <v>22</v>
      </c>
      <c r="B13" s="2" t="str">
        <f>Ergebnisse!A19</f>
        <v>Fett</v>
      </c>
      <c r="C13" s="2" t="str">
        <f>Ergebnisse!B19</f>
        <v>g/100 g Probe</v>
      </c>
    </row>
    <row r="14" spans="1:7" x14ac:dyDescent="0.45">
      <c r="A14" s="101" t="s">
        <v>23</v>
      </c>
      <c r="B14" s="2" t="str">
        <f>Ergebnisse!A20</f>
        <v>Saccharose, kristallwasserfrei</v>
      </c>
      <c r="C14" s="2" t="str">
        <f>Ergebnisse!B20</f>
        <v>g/100 g Probe</v>
      </c>
    </row>
    <row r="15" spans="1:7" x14ac:dyDescent="0.45">
      <c r="A15" t="s">
        <v>24</v>
      </c>
      <c r="B15" s="2" t="str">
        <f>Ergebnisse!A21</f>
        <v>Glucose, kristallwasserfrei</v>
      </c>
      <c r="C15" s="2" t="str">
        <f>Ergebnisse!B21</f>
        <v>g/100 g Probe</v>
      </c>
    </row>
    <row r="16" spans="1:7" x14ac:dyDescent="0.45">
      <c r="A16" s="101" t="s">
        <v>31</v>
      </c>
      <c r="B16" s="2" t="str">
        <f>Ergebnisse!A22</f>
        <v>Fructose, kristallwasserfrei</v>
      </c>
      <c r="C16" s="2" t="str">
        <f>Ergebnisse!B22</f>
        <v>g/100 g Probe</v>
      </c>
    </row>
    <row r="17" spans="1:3" x14ac:dyDescent="0.45">
      <c r="A17" t="s">
        <v>32</v>
      </c>
      <c r="B17" s="2" t="str">
        <f>Ergebnisse!A23</f>
        <v>L-Äpfelsäure</v>
      </c>
      <c r="C17" s="2" t="str">
        <f>Ergebnisse!B23</f>
        <v>mg/kg Probe</v>
      </c>
    </row>
    <row r="18" spans="1:3" x14ac:dyDescent="0.45">
      <c r="A18" s="101" t="s">
        <v>33</v>
      </c>
      <c r="B18" s="2" t="str">
        <f>Ergebnisse!A24</f>
        <v>Citronensäure, kristallwasserfrei</v>
      </c>
      <c r="C18" s="2" t="str">
        <f>Ergebnisse!B24</f>
        <v>mg/kg Probe</v>
      </c>
    </row>
    <row r="19" spans="1:3" x14ac:dyDescent="0.45">
      <c r="A19" t="s">
        <v>34</v>
      </c>
      <c r="B19" s="2" t="str">
        <f>Ergebnisse!A25</f>
        <v>Sorbinsäure</v>
      </c>
      <c r="C19" s="2" t="str">
        <f>Ergebnisse!B25</f>
        <v>mg/kg Probe</v>
      </c>
    </row>
    <row r="20" spans="1:3" x14ac:dyDescent="0.45">
      <c r="A20" s="101" t="s">
        <v>35</v>
      </c>
      <c r="B20" s="2" t="str">
        <f>Ergebnisse!A26</f>
        <v>Benzoesäure</v>
      </c>
      <c r="C20" s="2" t="str">
        <f>Ergebnisse!B26</f>
        <v>mg/kg Probe</v>
      </c>
    </row>
    <row r="21" spans="1:3" x14ac:dyDescent="0.45">
      <c r="A21" t="s">
        <v>106</v>
      </c>
      <c r="B21" s="2" t="str">
        <f>Ergebnisse!A29</f>
        <v>Nachgewiesener Farbstoff</v>
      </c>
      <c r="C21" s="2" t="str">
        <f>Ergebnisse!B29</f>
        <v>X</v>
      </c>
    </row>
    <row r="22" spans="1:3" x14ac:dyDescent="0.45">
      <c r="A22" s="101" t="s">
        <v>107</v>
      </c>
      <c r="B22" s="2" t="str">
        <f>Ergebnisse!A30</f>
        <v>Nachgewiesener Farbstoff</v>
      </c>
      <c r="C22" s="2" t="str">
        <f>Ergebnisse!B30</f>
        <v>X</v>
      </c>
    </row>
    <row r="23" spans="1:3" x14ac:dyDescent="0.45">
      <c r="A23" t="s">
        <v>108</v>
      </c>
      <c r="B23" s="2" t="str">
        <f>Ergebnisse!A31</f>
        <v>Nachgewiesener Farbstoff</v>
      </c>
      <c r="C23" s="2" t="str">
        <f>Ergebnisse!B31</f>
        <v>X</v>
      </c>
    </row>
    <row r="24" spans="1:3" x14ac:dyDescent="0.45">
      <c r="A24" s="101" t="s">
        <v>109</v>
      </c>
      <c r="B24" s="2" t="str">
        <f>Ergebnisse!A32</f>
        <v>Nachgewiesener Farbstoff</v>
      </c>
      <c r="C24" s="2" t="str">
        <f>Ergebnisse!B32</f>
        <v>X</v>
      </c>
    </row>
    <row r="25" spans="1:3" x14ac:dyDescent="0.45">
      <c r="A25" t="s">
        <v>125</v>
      </c>
      <c r="B25" s="2">
        <f>Ergebnisse!A33</f>
        <v>18</v>
      </c>
      <c r="C25" s="2" t="str">
        <f>Ergebnisse!B33</f>
        <v>mg/kg</v>
      </c>
    </row>
    <row r="26" spans="1:3" x14ac:dyDescent="0.45">
      <c r="A26" s="101" t="s">
        <v>246</v>
      </c>
      <c r="B26" s="2">
        <f>Ergebnisse!A34</f>
        <v>18</v>
      </c>
      <c r="C26" s="2" t="str">
        <f>Ergebnisse!B34</f>
        <v>mg/kg</v>
      </c>
    </row>
    <row r="27" spans="1:3" x14ac:dyDescent="0.45">
      <c r="A27" t="s">
        <v>247</v>
      </c>
      <c r="B27" s="2">
        <f>Ergebnisse!A35</f>
        <v>18</v>
      </c>
      <c r="C27" s="2" t="str">
        <f>Ergebnisse!B35</f>
        <v>mg/kg</v>
      </c>
    </row>
    <row r="28" spans="1:3" x14ac:dyDescent="0.45">
      <c r="A28" s="101" t="s">
        <v>248</v>
      </c>
      <c r="B28" s="2">
        <f>Ergebnisse!A36</f>
        <v>18</v>
      </c>
      <c r="C28" s="2" t="str">
        <f>Ergebnisse!B36</f>
        <v>mg/kg</v>
      </c>
    </row>
  </sheetData>
  <phoneticPr fontId="0"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4"/>
  <dimension ref="A1:J62"/>
  <sheetViews>
    <sheetView tabSelected="1" zoomScale="130" zoomScaleNormal="130" workbookViewId="0">
      <selection activeCell="G1" sqref="G1"/>
    </sheetView>
  </sheetViews>
  <sheetFormatPr baseColWidth="10" defaultColWidth="11.41015625" defaultRowHeight="14" x14ac:dyDescent="0.45"/>
  <cols>
    <col min="1" max="1" width="35.41015625" style="14" customWidth="1"/>
    <col min="2" max="2" width="13.41015625" style="14" customWidth="1"/>
    <col min="3" max="3" width="13" style="14" bestFit="1" customWidth="1"/>
    <col min="4" max="6" width="15.64453125" style="14" customWidth="1"/>
    <col min="7" max="7" width="14.64453125" style="14" customWidth="1"/>
    <col min="8" max="8" width="9.64453125" style="14" customWidth="1"/>
    <col min="9" max="9" width="3.41015625" style="14" customWidth="1"/>
    <col min="10" max="10" width="11.64453125" style="14" customWidth="1"/>
    <col min="11" max="16384" width="11.41015625" style="14"/>
  </cols>
  <sheetData>
    <row r="1" spans="1:8" ht="21.95" customHeight="1" x14ac:dyDescent="0.65">
      <c r="A1" s="10" t="s">
        <v>0</v>
      </c>
      <c r="B1" s="11"/>
      <c r="E1" s="12" t="s">
        <v>3</v>
      </c>
      <c r="F1" s="13"/>
      <c r="G1" s="65" t="s">
        <v>287</v>
      </c>
    </row>
    <row r="2" spans="1:8" ht="21.95" customHeight="1" x14ac:dyDescent="0.65">
      <c r="A2" s="10" t="s">
        <v>118</v>
      </c>
      <c r="B2" s="11"/>
      <c r="E2" s="12" t="s">
        <v>4</v>
      </c>
      <c r="F2" s="13"/>
      <c r="G2" s="65" t="s">
        <v>287</v>
      </c>
    </row>
    <row r="3" spans="1:8" ht="21.95" customHeight="1" x14ac:dyDescent="0.65">
      <c r="A3" s="10"/>
      <c r="B3" s="11"/>
      <c r="E3" s="141" t="s">
        <v>62</v>
      </c>
      <c r="F3" s="141"/>
      <c r="G3" s="41">
        <v>1</v>
      </c>
      <c r="H3" s="55"/>
    </row>
    <row r="4" spans="1:8" ht="21.95" customHeight="1" x14ac:dyDescent="0.55000000000000004">
      <c r="A4" s="12" t="s">
        <v>9</v>
      </c>
      <c r="B4" s="145" t="s">
        <v>5</v>
      </c>
      <c r="C4" s="145"/>
      <c r="E4" s="42"/>
      <c r="F4" s="42" t="str">
        <f>IF(OR(ISBLANK(G1),G1="?"),"",IF(ISNUMBER(VALUE(G1)),"","Bitte nur Ziffern eingeben (numbers only)"))</f>
        <v/>
      </c>
      <c r="G4" s="111" t="s">
        <v>288</v>
      </c>
      <c r="H4" s="15"/>
    </row>
    <row r="5" spans="1:8" ht="21.95" customHeight="1" x14ac:dyDescent="0.55000000000000004">
      <c r="A5" s="15" t="s">
        <v>70</v>
      </c>
      <c r="E5" s="17">
        <v>45011</v>
      </c>
      <c r="F5" s="42" t="str">
        <f>IF(OR(ISBLANK(G2),G2="?"),"",IF(ISNUMBER(VALUE(G2)),"","Bitte nur Ziffern eingeben (numbers only)"))</f>
        <v/>
      </c>
      <c r="G5" s="13"/>
      <c r="H5" s="15"/>
    </row>
    <row r="6" spans="1:8" ht="12.2" customHeight="1" x14ac:dyDescent="0.45"/>
    <row r="7" spans="1:8" s="18" customFormat="1" ht="39.950000000000003" customHeight="1" x14ac:dyDescent="0.45">
      <c r="A7" s="142" t="s">
        <v>73</v>
      </c>
      <c r="B7" s="142"/>
      <c r="C7" s="142"/>
      <c r="D7" s="142"/>
      <c r="E7" s="142"/>
      <c r="F7" s="142"/>
      <c r="G7" s="142"/>
    </row>
    <row r="8" spans="1:8" s="18" customFormat="1" ht="39.950000000000003" customHeight="1" x14ac:dyDescent="0.45">
      <c r="A8" s="142" t="s">
        <v>93</v>
      </c>
      <c r="B8" s="142"/>
      <c r="C8" s="142"/>
      <c r="D8" s="142"/>
      <c r="E8" s="142"/>
      <c r="F8" s="142"/>
      <c r="G8" s="142"/>
    </row>
    <row r="9" spans="1:8" s="18" customFormat="1" ht="39.950000000000003" customHeight="1" x14ac:dyDescent="0.45">
      <c r="A9" s="143" t="s">
        <v>74</v>
      </c>
      <c r="B9" s="144"/>
      <c r="C9" s="144"/>
      <c r="D9" s="144"/>
      <c r="E9" s="144"/>
      <c r="F9" s="144"/>
      <c r="G9" s="144"/>
    </row>
    <row r="10" spans="1:8" s="18" customFormat="1" ht="39.950000000000003" customHeight="1" x14ac:dyDescent="0.45">
      <c r="A10" s="143" t="s">
        <v>75</v>
      </c>
      <c r="B10" s="144"/>
      <c r="C10" s="144"/>
      <c r="D10" s="144"/>
      <c r="E10" s="144"/>
      <c r="F10" s="144"/>
      <c r="G10" s="144"/>
    </row>
    <row r="11" spans="1:8" s="18" customFormat="1" ht="39.950000000000003" customHeight="1" x14ac:dyDescent="0.45">
      <c r="A11" s="143" t="s">
        <v>68</v>
      </c>
      <c r="B11" s="144"/>
      <c r="C11" s="144"/>
      <c r="D11" s="144"/>
      <c r="E11" s="144"/>
      <c r="F11" s="144"/>
      <c r="G11" s="144"/>
    </row>
    <row r="12" spans="1:8" s="18" customFormat="1" ht="39.950000000000003" customHeight="1" x14ac:dyDescent="0.45">
      <c r="A12" s="143" t="s">
        <v>76</v>
      </c>
      <c r="B12" s="144"/>
      <c r="C12" s="144"/>
      <c r="D12" s="144"/>
      <c r="E12" s="144"/>
      <c r="F12" s="144"/>
      <c r="G12" s="144"/>
    </row>
    <row r="13" spans="1:8" s="18" customFormat="1" ht="20.100000000000001" customHeight="1" x14ac:dyDescent="0.45">
      <c r="A13" s="135"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135"/>
      <c r="C13" s="135"/>
      <c r="D13" s="135"/>
      <c r="E13" s="135"/>
      <c r="F13" s="135"/>
      <c r="G13" s="135"/>
    </row>
    <row r="14" spans="1:8" s="18" customFormat="1" ht="20.100000000000001" customHeight="1" x14ac:dyDescent="0.45">
      <c r="A14" s="135" t="str">
        <f>IF(OR(OR(G1="?",ISBLANK(G1)),OR(G2="?",ISBLANK(G2))),"Nur wenn diese beiden Felder korrekt ausgefüllt sind, kann der Absender dieser Tabelle identifiziert werden.","")</f>
        <v>Nur wenn diese beiden Felder korrekt ausgefüllt sind, kann der Absender dieser Tabelle identifiziert werden.</v>
      </c>
      <c r="B14" s="135"/>
      <c r="C14" s="135"/>
      <c r="D14" s="135"/>
      <c r="E14" s="135"/>
      <c r="F14" s="135"/>
      <c r="G14" s="135"/>
    </row>
    <row r="15" spans="1:8" s="18" customFormat="1" ht="39.950000000000003" customHeight="1" x14ac:dyDescent="0.55000000000000004">
      <c r="A15" s="137" t="s">
        <v>92</v>
      </c>
      <c r="B15" s="137"/>
      <c r="C15" s="137"/>
      <c r="D15" s="137"/>
      <c r="E15" s="137"/>
      <c r="F15" s="137"/>
      <c r="G15" s="44"/>
    </row>
    <row r="16" spans="1:8" ht="30.2" customHeight="1" x14ac:dyDescent="0.45">
      <c r="A16" s="139"/>
      <c r="B16" s="139"/>
      <c r="C16" s="139"/>
      <c r="D16" s="139"/>
      <c r="E16" s="139"/>
      <c r="F16" s="139"/>
      <c r="G16" s="139"/>
    </row>
    <row r="17" spans="1:10" s="22" customFormat="1" ht="39.950000000000003" customHeight="1" x14ac:dyDescent="0.5">
      <c r="A17" s="22" t="s">
        <v>1</v>
      </c>
      <c r="B17" s="22" t="s">
        <v>2</v>
      </c>
      <c r="C17" s="23" t="s">
        <v>45</v>
      </c>
      <c r="D17" s="23" t="s">
        <v>7</v>
      </c>
      <c r="E17" s="23" t="s">
        <v>8</v>
      </c>
      <c r="F17" s="23" t="s">
        <v>119</v>
      </c>
      <c r="G17" s="24"/>
      <c r="H17" s="25"/>
      <c r="I17" s="23"/>
    </row>
    <row r="18" spans="1:10" s="22" customFormat="1" ht="9.9499999999999993" hidden="1" customHeight="1" x14ac:dyDescent="0.5">
      <c r="C18" s="23"/>
      <c r="D18" s="23"/>
      <c r="E18" s="23"/>
      <c r="F18" s="23"/>
      <c r="G18" s="48"/>
      <c r="H18" s="25"/>
      <c r="I18" s="23"/>
    </row>
    <row r="19" spans="1:10" s="22" customFormat="1" ht="25.1" customHeight="1" x14ac:dyDescent="0.5">
      <c r="A19" s="52" t="s">
        <v>94</v>
      </c>
      <c r="B19" s="52" t="s">
        <v>116</v>
      </c>
      <c r="C19" s="31">
        <v>3</v>
      </c>
      <c r="D19" s="66"/>
      <c r="E19" s="66"/>
      <c r="F19" s="31">
        <f>Fett!$B$1</f>
        <v>26</v>
      </c>
      <c r="G19" s="46"/>
      <c r="H19" s="27">
        <f>Fett!$C$1</f>
        <v>25</v>
      </c>
      <c r="I19" s="26"/>
      <c r="J19" s="26"/>
    </row>
    <row r="20" spans="1:10" s="22" customFormat="1" ht="25.1" customHeight="1" x14ac:dyDescent="0.5">
      <c r="A20" s="52" t="s">
        <v>262</v>
      </c>
      <c r="B20" s="52" t="s">
        <v>116</v>
      </c>
      <c r="C20" s="53">
        <v>3</v>
      </c>
      <c r="D20" s="66"/>
      <c r="E20" s="66"/>
      <c r="F20" s="31">
        <f>Glu_Fru_Sacc!F2</f>
        <v>18</v>
      </c>
      <c r="G20" s="46"/>
      <c r="H20" s="27">
        <f>Glu_Fru_Sacc!C1</f>
        <v>17</v>
      </c>
      <c r="I20" s="63"/>
    </row>
    <row r="21" spans="1:10" s="22" customFormat="1" ht="25.1" customHeight="1" x14ac:dyDescent="0.5">
      <c r="A21" s="52" t="s">
        <v>263</v>
      </c>
      <c r="B21" s="52" t="s">
        <v>116</v>
      </c>
      <c r="C21" s="53">
        <v>3</v>
      </c>
      <c r="D21" s="66"/>
      <c r="E21" s="66"/>
      <c r="F21" s="31">
        <f>Glu_Fru_Sacc!D2</f>
        <v>18</v>
      </c>
      <c r="G21" s="46"/>
      <c r="H21" s="27">
        <f>Glu_Fru_Sacc!C1</f>
        <v>17</v>
      </c>
      <c r="I21" s="63"/>
    </row>
    <row r="22" spans="1:10" s="22" customFormat="1" ht="25.1" customHeight="1" x14ac:dyDescent="0.5">
      <c r="A22" s="52" t="s">
        <v>264</v>
      </c>
      <c r="B22" s="52" t="s">
        <v>116</v>
      </c>
      <c r="C22" s="53">
        <v>3</v>
      </c>
      <c r="D22" s="66"/>
      <c r="E22" s="66"/>
      <c r="F22" s="31">
        <f>Glu_Fru_Sacc!E2</f>
        <v>18</v>
      </c>
      <c r="G22" s="31"/>
      <c r="H22" s="27">
        <f>Glu_Fru_Sacc!C1</f>
        <v>17</v>
      </c>
      <c r="I22" s="63"/>
    </row>
    <row r="23" spans="1:10" s="22" customFormat="1" ht="25.1" customHeight="1" x14ac:dyDescent="0.5">
      <c r="A23" s="52" t="s">
        <v>149</v>
      </c>
      <c r="B23" s="52" t="s">
        <v>117</v>
      </c>
      <c r="C23" s="53">
        <v>3</v>
      </c>
      <c r="D23" s="66"/>
      <c r="E23" s="66"/>
      <c r="F23" s="31">
        <f>'L-Äpfelsäure'!B1</f>
        <v>9</v>
      </c>
      <c r="G23" s="31"/>
      <c r="H23" s="27">
        <f>'L-Äpfelsäure'!C1</f>
        <v>8</v>
      </c>
      <c r="I23" s="63"/>
    </row>
    <row r="24" spans="1:10" s="22" customFormat="1" ht="25.1" customHeight="1" x14ac:dyDescent="0.5">
      <c r="A24" s="52" t="s">
        <v>260</v>
      </c>
      <c r="B24" s="52" t="s">
        <v>117</v>
      </c>
      <c r="C24" s="53">
        <v>3</v>
      </c>
      <c r="D24" s="66"/>
      <c r="E24" s="66"/>
      <c r="F24" s="31">
        <f>Citronensäure!B1</f>
        <v>20</v>
      </c>
      <c r="G24" s="31"/>
      <c r="H24" s="27">
        <f>Citronensäure!C1</f>
        <v>19</v>
      </c>
      <c r="I24" s="63"/>
    </row>
    <row r="25" spans="1:10" s="22" customFormat="1" ht="25.1" customHeight="1" x14ac:dyDescent="0.5">
      <c r="A25" s="52" t="s">
        <v>150</v>
      </c>
      <c r="B25" s="52" t="s">
        <v>117</v>
      </c>
      <c r="C25" s="53">
        <v>3</v>
      </c>
      <c r="D25" s="66"/>
      <c r="E25" s="66"/>
      <c r="F25" s="31">
        <f>Benzoe_Sorbin!D2</f>
        <v>15</v>
      </c>
      <c r="G25" s="31"/>
      <c r="H25" s="27">
        <f>Benzoe_Sorbin!$C$1</f>
        <v>14</v>
      </c>
      <c r="I25" s="63"/>
    </row>
    <row r="26" spans="1:10" s="22" customFormat="1" ht="25.1" customHeight="1" x14ac:dyDescent="0.5">
      <c r="A26" s="52" t="s">
        <v>151</v>
      </c>
      <c r="B26" s="52" t="s">
        <v>117</v>
      </c>
      <c r="C26" s="53">
        <v>3</v>
      </c>
      <c r="D26" s="66"/>
      <c r="E26" s="66"/>
      <c r="F26" s="31">
        <f>Benzoe_Sorbin!E2</f>
        <v>15</v>
      </c>
      <c r="G26" s="31"/>
      <c r="H26" s="27">
        <f>Benzoe_Sorbin!$C$1</f>
        <v>14</v>
      </c>
      <c r="I26" s="63"/>
    </row>
    <row r="27" spans="1:10" s="22" customFormat="1" ht="25.1" hidden="1" customHeight="1" x14ac:dyDescent="0.5">
      <c r="A27" s="52"/>
      <c r="B27" s="52"/>
      <c r="C27" s="53"/>
      <c r="D27" s="66"/>
      <c r="E27" s="66"/>
      <c r="F27" s="31"/>
      <c r="G27" s="31"/>
      <c r="H27" s="27"/>
      <c r="I27" s="63"/>
    </row>
    <row r="28" spans="1:10" s="22" customFormat="1" ht="25.1" hidden="1" customHeight="1" x14ac:dyDescent="0.5">
      <c r="A28" s="52"/>
      <c r="B28" s="52"/>
      <c r="C28" s="53"/>
      <c r="D28" s="66"/>
      <c r="E28" s="66"/>
      <c r="F28" s="31"/>
      <c r="G28" s="31"/>
      <c r="H28" s="27"/>
      <c r="I28" s="63"/>
    </row>
    <row r="29" spans="1:10" s="22" customFormat="1" ht="25.1" customHeight="1" x14ac:dyDescent="0.5">
      <c r="A29" s="52" t="s">
        <v>152</v>
      </c>
      <c r="B29" s="69" t="s">
        <v>153</v>
      </c>
      <c r="C29" s="69" t="s">
        <v>153</v>
      </c>
      <c r="D29" s="140">
        <f>Farbstoffe!B1</f>
        <v>19</v>
      </c>
      <c r="E29" s="140"/>
      <c r="F29" s="53">
        <f>Farbstoffe_qual!B1</f>
        <v>29</v>
      </c>
      <c r="G29" s="31"/>
      <c r="H29" s="27">
        <f>Farbstoffe_qual!C1</f>
        <v>28</v>
      </c>
      <c r="I29" s="63"/>
    </row>
    <row r="30" spans="1:10" s="22" customFormat="1" ht="25.1" customHeight="1" x14ac:dyDescent="0.5">
      <c r="A30" s="52" t="s">
        <v>152</v>
      </c>
      <c r="B30" s="69" t="s">
        <v>153</v>
      </c>
      <c r="C30" s="69" t="s">
        <v>153</v>
      </c>
      <c r="D30" s="140">
        <f>Farbstoffe!C1</f>
        <v>19</v>
      </c>
      <c r="E30" s="140"/>
      <c r="F30" s="31"/>
      <c r="G30" s="31"/>
      <c r="H30" s="27"/>
      <c r="I30" s="63"/>
    </row>
    <row r="31" spans="1:10" s="22" customFormat="1" ht="25.1" customHeight="1" x14ac:dyDescent="0.5">
      <c r="A31" s="52" t="s">
        <v>152</v>
      </c>
      <c r="B31" s="69" t="s">
        <v>153</v>
      </c>
      <c r="C31" s="69" t="s">
        <v>153</v>
      </c>
      <c r="D31" s="140">
        <f>Farbstoffe!D1</f>
        <v>19</v>
      </c>
      <c r="E31" s="140"/>
      <c r="F31" s="31"/>
      <c r="G31" s="31"/>
      <c r="H31" s="27"/>
      <c r="I31" s="63"/>
    </row>
    <row r="32" spans="1:10" s="22" customFormat="1" ht="25.1" customHeight="1" x14ac:dyDescent="0.5">
      <c r="A32" s="52" t="s">
        <v>152</v>
      </c>
      <c r="B32" s="69" t="s">
        <v>153</v>
      </c>
      <c r="C32" s="69" t="s">
        <v>153</v>
      </c>
      <c r="D32" s="140">
        <f>Farbstoffe!E1</f>
        <v>19</v>
      </c>
      <c r="E32" s="140"/>
      <c r="F32" s="31"/>
      <c r="G32" s="31"/>
      <c r="H32" s="27"/>
      <c r="I32" s="63"/>
    </row>
    <row r="33" spans="1:9" s="22" customFormat="1" ht="25.1" customHeight="1" x14ac:dyDescent="0.5">
      <c r="A33" s="96">
        <f>Farbstoffe!B31</f>
        <v>18</v>
      </c>
      <c r="B33" s="70" t="s">
        <v>154</v>
      </c>
      <c r="C33" s="53">
        <v>3</v>
      </c>
      <c r="D33" s="66"/>
      <c r="E33" s="66"/>
      <c r="F33" s="53">
        <f>Farbstoffe_quan!B1</f>
        <v>28</v>
      </c>
      <c r="G33" s="31"/>
      <c r="H33" s="27">
        <f>Farbstoffe_quan!C1</f>
        <v>27</v>
      </c>
      <c r="I33" s="63"/>
    </row>
    <row r="34" spans="1:9" s="22" customFormat="1" ht="25.1" customHeight="1" x14ac:dyDescent="0.5">
      <c r="A34" s="96">
        <f>Farbstoffe!C31</f>
        <v>18</v>
      </c>
      <c r="B34" s="70" t="s">
        <v>154</v>
      </c>
      <c r="C34" s="53">
        <v>3</v>
      </c>
      <c r="D34" s="66"/>
      <c r="E34" s="66"/>
      <c r="F34" s="31"/>
      <c r="G34" s="31"/>
      <c r="H34" s="27"/>
      <c r="I34" s="63"/>
    </row>
    <row r="35" spans="1:9" s="22" customFormat="1" ht="25.1" customHeight="1" x14ac:dyDescent="0.5">
      <c r="A35" s="96">
        <f>Farbstoffe!D31</f>
        <v>18</v>
      </c>
      <c r="B35" s="70" t="s">
        <v>154</v>
      </c>
      <c r="C35" s="53">
        <v>3</v>
      </c>
      <c r="D35" s="66"/>
      <c r="E35" s="66"/>
      <c r="F35" s="31"/>
      <c r="G35" s="31"/>
      <c r="H35" s="27"/>
      <c r="I35" s="63"/>
    </row>
    <row r="36" spans="1:9" s="22" customFormat="1" ht="25.1" customHeight="1" x14ac:dyDescent="0.5">
      <c r="A36" s="96">
        <f>Farbstoffe!E31</f>
        <v>18</v>
      </c>
      <c r="B36" s="70" t="s">
        <v>154</v>
      </c>
      <c r="C36" s="53">
        <v>3</v>
      </c>
      <c r="D36" s="66"/>
      <c r="E36" s="66"/>
      <c r="F36" s="31"/>
      <c r="G36" s="31"/>
      <c r="H36" s="27"/>
      <c r="I36" s="63"/>
    </row>
    <row r="37" spans="1:9" s="22" customFormat="1" ht="25.2" hidden="1" customHeight="1" x14ac:dyDescent="0.5">
      <c r="A37" s="52"/>
      <c r="B37" s="52"/>
      <c r="C37" s="53"/>
      <c r="D37" s="66"/>
      <c r="E37" s="66"/>
      <c r="F37" s="31"/>
      <c r="G37" s="31"/>
      <c r="H37" s="27"/>
      <c r="I37" s="63"/>
    </row>
    <row r="38" spans="1:9" ht="23.1" hidden="1" customHeight="1" x14ac:dyDescent="0.45"/>
    <row r="39" spans="1:9" ht="30" customHeight="1" x14ac:dyDescent="0.5">
      <c r="A39" s="16" t="s">
        <v>259</v>
      </c>
    </row>
    <row r="40" spans="1:9" ht="9.9499999999999993" customHeight="1" x14ac:dyDescent="0.55000000000000004">
      <c r="A40" s="13"/>
    </row>
    <row r="41" spans="1:9" ht="20.100000000000001" customHeight="1" x14ac:dyDescent="0.45">
      <c r="A41" s="68" t="s">
        <v>94</v>
      </c>
      <c r="B41" s="136"/>
      <c r="C41" s="136"/>
      <c r="D41" s="136"/>
      <c r="E41" s="136"/>
      <c r="F41" s="136"/>
      <c r="G41" s="136"/>
      <c r="H41" s="136"/>
      <c r="I41" s="20" t="b">
        <f>ISBLANK(VLOOKUP(F19,Fett!A3:C34,3))</f>
        <v>1</v>
      </c>
    </row>
    <row r="42" spans="1:9" ht="25.1" customHeight="1" x14ac:dyDescent="0.45">
      <c r="A42" s="19" t="str">
        <f>IF(F19=H19,"bitte eingeben:",IF(I41,"","Art der Modifikation:"))</f>
        <v/>
      </c>
      <c r="B42" s="138"/>
      <c r="C42" s="138"/>
      <c r="D42" s="138"/>
      <c r="E42" s="138"/>
      <c r="F42" s="138"/>
      <c r="G42" s="138"/>
      <c r="H42" s="138"/>
      <c r="I42" s="20"/>
    </row>
    <row r="43" spans="1:9" ht="20.100000000000001" customHeight="1" x14ac:dyDescent="0.45">
      <c r="A43" s="68" t="s">
        <v>148</v>
      </c>
      <c r="B43" s="146"/>
      <c r="C43" s="146"/>
      <c r="D43" s="146"/>
      <c r="E43" s="146"/>
      <c r="F43" s="146"/>
      <c r="G43" s="146"/>
      <c r="H43" s="146"/>
      <c r="I43" s="20" t="b">
        <f>ISBLANK(VLOOKUP(F20,Glu_Fru_Sacc!A4:C20,3))</f>
        <v>1</v>
      </c>
    </row>
    <row r="44" spans="1:9" ht="25.1" customHeight="1" x14ac:dyDescent="0.45">
      <c r="A44" s="19" t="str">
        <f>IF(F20=H20,"bitte eingeben:",IF(I43,"","Art der Modifikation:"))</f>
        <v/>
      </c>
      <c r="B44" s="147"/>
      <c r="C44" s="147"/>
      <c r="D44" s="147"/>
      <c r="E44" s="147"/>
      <c r="F44" s="147"/>
      <c r="G44" s="147"/>
      <c r="H44" s="147"/>
      <c r="I44" s="20"/>
    </row>
    <row r="45" spans="1:9" ht="19.95" customHeight="1" x14ac:dyDescent="0.45">
      <c r="A45" s="68" t="s">
        <v>147</v>
      </c>
      <c r="B45" s="148"/>
      <c r="C45" s="148"/>
      <c r="D45" s="148"/>
      <c r="E45" s="148"/>
      <c r="F45" s="148"/>
      <c r="G45" s="148"/>
      <c r="H45" s="148"/>
      <c r="I45" s="20" t="b">
        <f>ISBLANK(VLOOKUP(F21,Glu_Fru_Sacc!A4:C20,3))</f>
        <v>1</v>
      </c>
    </row>
    <row r="46" spans="1:9" ht="25.1" customHeight="1" x14ac:dyDescent="0.45">
      <c r="A46" s="19" t="str">
        <f>IF(F21=H21,"bitte eingeben:",IF(I45,"","Art der Modifikation:"))</f>
        <v/>
      </c>
      <c r="B46" s="150"/>
      <c r="C46" s="150"/>
      <c r="D46" s="150"/>
      <c r="E46" s="150"/>
      <c r="F46" s="150"/>
      <c r="G46" s="150"/>
      <c r="H46" s="150"/>
      <c r="I46" s="20"/>
    </row>
    <row r="47" spans="1:9" ht="20.100000000000001" customHeight="1" x14ac:dyDescent="0.45">
      <c r="A47" s="28" t="s">
        <v>209</v>
      </c>
      <c r="B47" s="146"/>
      <c r="C47" s="146"/>
      <c r="D47" s="146"/>
      <c r="E47" s="146"/>
      <c r="F47" s="146"/>
      <c r="G47" s="146"/>
      <c r="H47" s="146"/>
      <c r="I47" s="20" t="b">
        <f>ISBLANK(VLOOKUP(F22,Glu_Fru_Sacc!A4:C20,3))</f>
        <v>1</v>
      </c>
    </row>
    <row r="48" spans="1:9" ht="25.1" customHeight="1" x14ac:dyDescent="0.45">
      <c r="A48" s="19" t="str">
        <f>IF(F22=H22,"bitte eingeben:",IF(I47,"","Art der Modifikation:"))</f>
        <v/>
      </c>
      <c r="B48" s="138"/>
      <c r="C48" s="138"/>
      <c r="D48" s="138"/>
      <c r="E48" s="138"/>
      <c r="F48" s="138"/>
      <c r="G48" s="138"/>
      <c r="H48" s="138"/>
      <c r="I48" s="20"/>
    </row>
    <row r="49" spans="1:9" ht="19.95" customHeight="1" x14ac:dyDescent="0.45">
      <c r="A49" s="28" t="s">
        <v>149</v>
      </c>
      <c r="B49" s="151"/>
      <c r="C49" s="151"/>
      <c r="D49" s="151"/>
      <c r="E49" s="151"/>
      <c r="F49" s="151"/>
      <c r="G49" s="151"/>
      <c r="H49" s="151"/>
      <c r="I49" s="20" t="b">
        <f>ISBLANK(VLOOKUP(F23,'L-Äpfelsäure'!A3:C11,3))</f>
        <v>1</v>
      </c>
    </row>
    <row r="50" spans="1:9" ht="25.1" customHeight="1" x14ac:dyDescent="0.45">
      <c r="A50" s="19" t="str">
        <f>IF(F23=H23,"bitte eingeben:",IF(I49,"","Art der Modifikation:"))</f>
        <v/>
      </c>
      <c r="B50" s="149"/>
      <c r="C50" s="149"/>
      <c r="D50" s="149"/>
      <c r="E50" s="149"/>
      <c r="F50" s="149"/>
      <c r="G50" s="149"/>
      <c r="H50" s="149"/>
      <c r="I50" s="20"/>
    </row>
    <row r="51" spans="1:9" ht="25.1" hidden="1" customHeight="1" x14ac:dyDescent="0.45">
      <c r="A51" s="19"/>
      <c r="B51" s="97"/>
      <c r="C51" s="97"/>
      <c r="D51" s="97"/>
      <c r="E51" s="97"/>
      <c r="F51" s="97"/>
      <c r="G51" s="97"/>
      <c r="H51" s="97"/>
      <c r="I51" s="20"/>
    </row>
    <row r="52" spans="1:9" ht="25.1" hidden="1" customHeight="1" x14ac:dyDescent="0.45">
      <c r="A52" s="19"/>
      <c r="B52" s="97"/>
      <c r="C52" s="97"/>
      <c r="D52" s="97"/>
      <c r="E52" s="97"/>
      <c r="F52" s="97"/>
      <c r="G52" s="97"/>
      <c r="H52" s="97"/>
      <c r="I52" s="20"/>
    </row>
    <row r="53" spans="1:9" ht="19.95" customHeight="1" x14ac:dyDescent="0.45">
      <c r="A53" s="28" t="s">
        <v>261</v>
      </c>
      <c r="B53" s="151"/>
      <c r="C53" s="151"/>
      <c r="D53" s="151"/>
      <c r="E53" s="151"/>
      <c r="F53" s="151"/>
      <c r="G53" s="151"/>
      <c r="H53" s="151"/>
      <c r="I53" s="20" t="b">
        <f>ISBLANK(VLOOKUP(F24,Citronensäure!A3:C22,3))</f>
        <v>1</v>
      </c>
    </row>
    <row r="54" spans="1:9" ht="25.1" customHeight="1" x14ac:dyDescent="0.45">
      <c r="A54" s="19" t="str">
        <f>IF(F24=H24,"bitte eingeben:",IF(I53,"","Art der Modifikation:"))</f>
        <v/>
      </c>
      <c r="B54" s="149"/>
      <c r="C54" s="149"/>
      <c r="D54" s="149"/>
      <c r="E54" s="149"/>
      <c r="F54" s="149"/>
      <c r="G54" s="149"/>
      <c r="H54" s="149"/>
      <c r="I54" s="20"/>
    </row>
    <row r="55" spans="1:9" ht="20.100000000000001" customHeight="1" x14ac:dyDescent="0.5">
      <c r="A55" s="62" t="s">
        <v>150</v>
      </c>
      <c r="B55" s="146"/>
      <c r="C55" s="146"/>
      <c r="D55" s="146"/>
      <c r="E55" s="146"/>
      <c r="F55" s="146"/>
      <c r="G55" s="146"/>
      <c r="H55" s="146"/>
      <c r="I55" s="20" t="b">
        <f>ISBLANK(VLOOKUP(F25,Benzoe_Sorbin!A3:C17,3))</f>
        <v>1</v>
      </c>
    </row>
    <row r="56" spans="1:9" ht="27" customHeight="1" x14ac:dyDescent="0.45">
      <c r="A56" s="19" t="str">
        <f>IF(F25=H25,"bitte eingeben:",IF(I55,"","Art der Modifikation:"))</f>
        <v/>
      </c>
      <c r="B56" s="138"/>
      <c r="C56" s="138"/>
      <c r="D56" s="138"/>
      <c r="E56" s="138"/>
      <c r="F56" s="138"/>
      <c r="G56" s="138"/>
      <c r="H56" s="138"/>
      <c r="I56" s="20"/>
    </row>
    <row r="57" spans="1:9" ht="19.95" customHeight="1" x14ac:dyDescent="0.5">
      <c r="A57" s="62" t="s">
        <v>151</v>
      </c>
      <c r="B57" s="151"/>
      <c r="C57" s="151"/>
      <c r="D57" s="151"/>
      <c r="E57" s="151"/>
      <c r="F57" s="151"/>
      <c r="G57" s="151"/>
      <c r="H57" s="151"/>
      <c r="I57" s="20" t="b">
        <f>ISBLANK(VLOOKUP(F26,Benzoe_Sorbin!A3:C17,3))</f>
        <v>1</v>
      </c>
    </row>
    <row r="58" spans="1:9" ht="25.1" customHeight="1" x14ac:dyDescent="0.45">
      <c r="A58" s="19" t="str">
        <f>IF(F26=H26,"bitte eingeben:",IF(I57,"","Art der Modifikation:"))</f>
        <v/>
      </c>
      <c r="B58" s="152"/>
      <c r="C58" s="152"/>
      <c r="D58" s="152"/>
      <c r="E58" s="152"/>
      <c r="F58" s="152"/>
      <c r="G58" s="152"/>
      <c r="H58" s="152"/>
      <c r="I58" s="20"/>
    </row>
    <row r="59" spans="1:9" ht="20.100000000000001" customHeight="1" x14ac:dyDescent="0.5">
      <c r="A59" s="62" t="s">
        <v>210</v>
      </c>
      <c r="B59" s="136"/>
      <c r="C59" s="136"/>
      <c r="D59" s="136"/>
      <c r="E59" s="136"/>
      <c r="F59" s="136"/>
      <c r="G59" s="136"/>
      <c r="H59" s="136"/>
      <c r="I59" s="20" t="b">
        <f>ISBLANK(VLOOKUP(F29,Farbstoffe_qual!A3:C31,3))</f>
        <v>1</v>
      </c>
    </row>
    <row r="60" spans="1:9" ht="25.1" customHeight="1" x14ac:dyDescent="0.45">
      <c r="A60" s="19" t="str">
        <f>IF(F29=H29,"bitte eingeben:",IF(I59,"","Art der Modifikation:"))</f>
        <v/>
      </c>
      <c r="B60" s="138"/>
      <c r="C60" s="138"/>
      <c r="D60" s="138"/>
      <c r="E60" s="138"/>
      <c r="F60" s="138"/>
      <c r="G60" s="138"/>
      <c r="H60" s="138"/>
      <c r="I60" s="20"/>
    </row>
    <row r="61" spans="1:9" ht="19.95" customHeight="1" x14ac:dyDescent="0.5">
      <c r="A61" s="62" t="s">
        <v>211</v>
      </c>
      <c r="B61" s="151"/>
      <c r="C61" s="151"/>
      <c r="D61" s="151"/>
      <c r="E61" s="151"/>
      <c r="F61" s="151"/>
      <c r="G61" s="151"/>
      <c r="H61" s="151"/>
      <c r="I61" s="20" t="b">
        <f>ISBLANK(VLOOKUP(F33,Farbstoffe_quan!A3:C30,3))</f>
        <v>1</v>
      </c>
    </row>
    <row r="62" spans="1:9" ht="25.1" customHeight="1" x14ac:dyDescent="0.45">
      <c r="A62" s="19" t="str">
        <f>IF(F33=H33,"bitte eingeben:",IF(I61,"","Art der Modifikation:"))</f>
        <v/>
      </c>
      <c r="B62" s="152"/>
      <c r="C62" s="152"/>
      <c r="D62" s="152"/>
      <c r="E62" s="152"/>
      <c r="F62" s="152"/>
      <c r="G62" s="152"/>
      <c r="H62" s="152"/>
      <c r="I62" s="20"/>
    </row>
  </sheetData>
  <sheetProtection algorithmName="SHA-512" hashValue="faHl8IHnM62Dybh+61JAou6mexIWipaMCPE1UA6QDlmxZCAbh+wOUAUG/XCFdk7sOOoFD6oH4VspgxedP90XSA==" saltValue="KkkuSUevBS05Z4Tw7NbZrg==" spinCount="100000" sheet="1" objects="1" scenarios="1"/>
  <mergeCells count="36">
    <mergeCell ref="B61:H61"/>
    <mergeCell ref="B62:H62"/>
    <mergeCell ref="B55:H55"/>
    <mergeCell ref="B56:H56"/>
    <mergeCell ref="B48:H48"/>
    <mergeCell ref="B59:H59"/>
    <mergeCell ref="B58:H58"/>
    <mergeCell ref="B50:H50"/>
    <mergeCell ref="B60:H60"/>
    <mergeCell ref="B57:H57"/>
    <mergeCell ref="B49:H49"/>
    <mergeCell ref="B47:H47"/>
    <mergeCell ref="B44:H44"/>
    <mergeCell ref="B43:H43"/>
    <mergeCell ref="B45:H45"/>
    <mergeCell ref="B54:H54"/>
    <mergeCell ref="B46:H46"/>
    <mergeCell ref="B53:H53"/>
    <mergeCell ref="E3:F3"/>
    <mergeCell ref="A7:G7"/>
    <mergeCell ref="A11:G11"/>
    <mergeCell ref="A12:G12"/>
    <mergeCell ref="A8:G8"/>
    <mergeCell ref="A9:G9"/>
    <mergeCell ref="A10:G10"/>
    <mergeCell ref="B4:C4"/>
    <mergeCell ref="A13:G13"/>
    <mergeCell ref="B41:H41"/>
    <mergeCell ref="A15:F15"/>
    <mergeCell ref="B42:H42"/>
    <mergeCell ref="A14:G14"/>
    <mergeCell ref="A16:G16"/>
    <mergeCell ref="D29:E29"/>
    <mergeCell ref="D30:E30"/>
    <mergeCell ref="D31:E31"/>
    <mergeCell ref="D32:E32"/>
  </mergeCells>
  <phoneticPr fontId="0" type="noConversion"/>
  <conditionalFormatting sqref="H19:H21">
    <cfRule type="cellIs" dxfId="39" priority="33" stopIfTrue="1" operator="equal">
      <formula>6</formula>
    </cfRule>
  </conditionalFormatting>
  <conditionalFormatting sqref="J19">
    <cfRule type="cellIs" dxfId="38" priority="34" stopIfTrue="1" operator="equal">
      <formula>15</formula>
    </cfRule>
  </conditionalFormatting>
  <conditionalFormatting sqref="I19">
    <cfRule type="cellIs" dxfId="37" priority="35" stopIfTrue="1" operator="equal">
      <formula>11</formula>
    </cfRule>
  </conditionalFormatting>
  <conditionalFormatting sqref="B43:H43">
    <cfRule type="expression" dxfId="36" priority="38" stopIfTrue="1">
      <formula>$I$19-10=0</formula>
    </cfRule>
  </conditionalFormatting>
  <conditionalFormatting sqref="B47:H47">
    <cfRule type="expression" dxfId="35" priority="39" stopIfTrue="1">
      <formula>$J$19-14=0</formula>
    </cfRule>
  </conditionalFormatting>
  <conditionalFormatting sqref="G22:G37">
    <cfRule type="cellIs" dxfId="34" priority="40" stopIfTrue="1" operator="equal">
      <formula>10</formula>
    </cfRule>
  </conditionalFormatting>
  <conditionalFormatting sqref="F19">
    <cfRule type="expression" dxfId="33" priority="41" stopIfTrue="1">
      <formula>$F$19-$H$19=1</formula>
    </cfRule>
  </conditionalFormatting>
  <conditionalFormatting sqref="B42:H42">
    <cfRule type="expression" dxfId="32" priority="44" stopIfTrue="1">
      <formula>OR($F$19-$H$19=0,NOT(I41))</formula>
    </cfRule>
  </conditionalFormatting>
  <conditionalFormatting sqref="G21">
    <cfRule type="expression" dxfId="31" priority="46" stopIfTrue="1">
      <formula>$G$21-$I$21=1</formula>
    </cfRule>
  </conditionalFormatting>
  <conditionalFormatting sqref="B44:H44">
    <cfRule type="expression" dxfId="30" priority="52" stopIfTrue="1">
      <formula>OR($F$20-$H$20=0,NOT(I43))</formula>
    </cfRule>
  </conditionalFormatting>
  <conditionalFormatting sqref="B50:B52 B54">
    <cfRule type="expression" dxfId="29" priority="53" stopIfTrue="1">
      <formula>OR($F$23-$G$23=0,NOT(I49))</formula>
    </cfRule>
  </conditionalFormatting>
  <conditionalFormatting sqref="F20">
    <cfRule type="expression" dxfId="28" priority="56" stopIfTrue="1">
      <formula>$F$20-$H$20=1</formula>
    </cfRule>
  </conditionalFormatting>
  <conditionalFormatting sqref="F21">
    <cfRule type="expression" dxfId="27" priority="57" stopIfTrue="1">
      <formula>$F$21-$H$21=1</formula>
    </cfRule>
  </conditionalFormatting>
  <conditionalFormatting sqref="F22">
    <cfRule type="expression" dxfId="26" priority="58" stopIfTrue="1">
      <formula>$F$22-$H$22=1</formula>
    </cfRule>
  </conditionalFormatting>
  <conditionalFormatting sqref="F25">
    <cfRule type="expression" dxfId="25" priority="59" stopIfTrue="1">
      <formula>$F$25-$H$25=1</formula>
    </cfRule>
  </conditionalFormatting>
  <conditionalFormatting sqref="F37">
    <cfRule type="expression" dxfId="24" priority="60" stopIfTrue="1">
      <formula>$F$37-$H$37=1</formula>
    </cfRule>
  </conditionalFormatting>
  <conditionalFormatting sqref="B56:H56">
    <cfRule type="expression" dxfId="23" priority="61" stopIfTrue="1">
      <formula>OR($F$25-$H$25=0,NOT(I55))</formula>
    </cfRule>
  </conditionalFormatting>
  <conditionalFormatting sqref="B60:H60">
    <cfRule type="expression" dxfId="22" priority="62" stopIfTrue="1">
      <formula>OR($F$29-$H$29=0,NOT(I59))</formula>
    </cfRule>
  </conditionalFormatting>
  <conditionalFormatting sqref="G37">
    <cfRule type="expression" dxfId="21" priority="26" stopIfTrue="1">
      <formula>$G$37-$I$37=1</formula>
    </cfRule>
  </conditionalFormatting>
  <conditionalFormatting sqref="G23:G36">
    <cfRule type="expression" dxfId="20" priority="25" stopIfTrue="1">
      <formula>$G$23-$I$23=1</formula>
    </cfRule>
  </conditionalFormatting>
  <conditionalFormatting sqref="G22">
    <cfRule type="expression" dxfId="19" priority="23" stopIfTrue="1">
      <formula>$G$23-$I$23=1</formula>
    </cfRule>
  </conditionalFormatting>
  <conditionalFormatting sqref="B58:H58">
    <cfRule type="expression" dxfId="18" priority="22" stopIfTrue="1">
      <formula>OR($F$26-$H$26=0,NOT(I57))</formula>
    </cfRule>
  </conditionalFormatting>
  <conditionalFormatting sqref="B48:H48">
    <cfRule type="expression" dxfId="17" priority="21" stopIfTrue="1">
      <formula>OR($F$22-$H$22=0,NOT(I47))</formula>
    </cfRule>
  </conditionalFormatting>
  <conditionalFormatting sqref="G20">
    <cfRule type="expression" dxfId="16" priority="19" stopIfTrue="1">
      <formula>$G$20-$I$20=1</formula>
    </cfRule>
  </conditionalFormatting>
  <conditionalFormatting sqref="B46:H46">
    <cfRule type="expression" dxfId="15" priority="64" stopIfTrue="1">
      <formula>OR($F$21-$H$21=0,NOT(I45))</formula>
    </cfRule>
  </conditionalFormatting>
  <conditionalFormatting sqref="B62:H62">
    <cfRule type="expression" dxfId="14" priority="15" stopIfTrue="1">
      <formula>OR($F$33-$H$33=0,NOT(I61))</formula>
    </cfRule>
  </conditionalFormatting>
  <conditionalFormatting sqref="F36">
    <cfRule type="expression" dxfId="13" priority="14" stopIfTrue="1">
      <formula>$F$36-$H$36=1</formula>
    </cfRule>
  </conditionalFormatting>
  <conditionalFormatting sqref="C29">
    <cfRule type="cellIs" dxfId="12" priority="13" stopIfTrue="1" operator="equal">
      <formula>4</formula>
    </cfRule>
  </conditionalFormatting>
  <conditionalFormatting sqref="C30">
    <cfRule type="cellIs" dxfId="11" priority="12" stopIfTrue="1" operator="equal">
      <formula>4</formula>
    </cfRule>
  </conditionalFormatting>
  <conditionalFormatting sqref="C31">
    <cfRule type="cellIs" dxfId="10" priority="11" stopIfTrue="1" operator="equal">
      <formula>4</formula>
    </cfRule>
  </conditionalFormatting>
  <conditionalFormatting sqref="C32">
    <cfRule type="cellIs" dxfId="9" priority="10" stopIfTrue="1" operator="equal">
      <formula>4</formula>
    </cfRule>
  </conditionalFormatting>
  <conditionalFormatting sqref="B29">
    <cfRule type="cellIs" dxfId="8" priority="9" stopIfTrue="1" operator="equal">
      <formula>4</formula>
    </cfRule>
  </conditionalFormatting>
  <conditionalFormatting sqref="B30">
    <cfRule type="cellIs" dxfId="7" priority="8" stopIfTrue="1" operator="equal">
      <formula>4</formula>
    </cfRule>
  </conditionalFormatting>
  <conditionalFormatting sqref="B31">
    <cfRule type="cellIs" dxfId="6" priority="7" stopIfTrue="1" operator="equal">
      <formula>4</formula>
    </cfRule>
  </conditionalFormatting>
  <conditionalFormatting sqref="B32">
    <cfRule type="cellIs" dxfId="5" priority="6" stopIfTrue="1" operator="equal">
      <formula>4</formula>
    </cfRule>
  </conditionalFormatting>
  <conditionalFormatting sqref="F29">
    <cfRule type="expression" dxfId="4" priority="5" stopIfTrue="1">
      <formula>$F$29-$H$29=1</formula>
    </cfRule>
  </conditionalFormatting>
  <conditionalFormatting sqref="F33">
    <cfRule type="expression" dxfId="3" priority="4" stopIfTrue="1">
      <formula>$F$33-$H$33=1</formula>
    </cfRule>
  </conditionalFormatting>
  <conditionalFormatting sqref="F23">
    <cfRule type="expression" dxfId="2" priority="3" stopIfTrue="1">
      <formula>$F$23-$H$23=1</formula>
    </cfRule>
  </conditionalFormatting>
  <conditionalFormatting sqref="F26:F28">
    <cfRule type="expression" dxfId="1" priority="2" stopIfTrue="1">
      <formula>$F$26-$H$26=1</formula>
    </cfRule>
  </conditionalFormatting>
  <conditionalFormatting sqref="F24">
    <cfRule type="expression" dxfId="0" priority="1" stopIfTrue="1">
      <formula>$F$24-H24=1</formula>
    </cfRule>
  </conditionalFormatting>
  <hyperlinks>
    <hyperlink ref="B4" r:id="rId1" xr:uid="{00000000-0004-0000-0800-000000000000}"/>
  </hyperlinks>
  <pageMargins left="0.59055118110236227" right="0.59055118110236227" top="0.6692913385826772" bottom="0.6692913385826772" header="0.31496062992125984" footer="0.31496062992125984"/>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2" manualBreakCount="2">
    <brk id="16" max="16383" man="1"/>
    <brk id="3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7" r:id="rId5" name="Drop Down 49">
              <controlPr locked="0" defaultSize="0" autoLine="0" autoPict="0">
                <anchor moveWithCells="1">
                  <from>
                    <xdr:col>1</xdr:col>
                    <xdr:colOff>8467</xdr:colOff>
                    <xdr:row>40</xdr:row>
                    <xdr:rowOff>29633</xdr:rowOff>
                  </from>
                  <to>
                    <xdr:col>7</xdr:col>
                    <xdr:colOff>105833</xdr:colOff>
                    <xdr:row>41</xdr:row>
                    <xdr:rowOff>0</xdr:rowOff>
                  </to>
                </anchor>
              </controlPr>
            </control>
          </mc:Choice>
        </mc:AlternateContent>
        <mc:AlternateContent xmlns:mc="http://schemas.openxmlformats.org/markup-compatibility/2006">
          <mc:Choice Requires="x14">
            <control shapeId="2101" r:id="rId6" name="Drop Down 53">
              <controlPr locked="0" defaultSize="0" autoLine="0" autoPict="0">
                <anchor moveWithCells="1">
                  <from>
                    <xdr:col>1</xdr:col>
                    <xdr:colOff>21167</xdr:colOff>
                    <xdr:row>42</xdr:row>
                    <xdr:rowOff>29633</xdr:rowOff>
                  </from>
                  <to>
                    <xdr:col>7</xdr:col>
                    <xdr:colOff>114300</xdr:colOff>
                    <xdr:row>43</xdr:row>
                    <xdr:rowOff>0</xdr:rowOff>
                  </to>
                </anchor>
              </controlPr>
            </control>
          </mc:Choice>
        </mc:AlternateContent>
        <mc:AlternateContent xmlns:mc="http://schemas.openxmlformats.org/markup-compatibility/2006">
          <mc:Choice Requires="x14">
            <control shapeId="2102" r:id="rId7" name="Drop Down 54">
              <controlPr locked="0" defaultSize="0" autoLine="0" autoPict="0">
                <anchor moveWithCells="1">
                  <from>
                    <xdr:col>1</xdr:col>
                    <xdr:colOff>21167</xdr:colOff>
                    <xdr:row>46</xdr:row>
                    <xdr:rowOff>29633</xdr:rowOff>
                  </from>
                  <to>
                    <xdr:col>7</xdr:col>
                    <xdr:colOff>114300</xdr:colOff>
                    <xdr:row>46</xdr:row>
                    <xdr:rowOff>220133</xdr:rowOff>
                  </to>
                </anchor>
              </controlPr>
            </control>
          </mc:Choice>
        </mc:AlternateContent>
        <mc:AlternateContent xmlns:mc="http://schemas.openxmlformats.org/markup-compatibility/2006">
          <mc:Choice Requires="x14">
            <control shapeId="2119" r:id="rId8" name="Drop Down 71">
              <controlPr locked="0" defaultSize="0" autoLine="0" autoPict="0">
                <anchor moveWithCells="1">
                  <from>
                    <xdr:col>6</xdr:col>
                    <xdr:colOff>29633</xdr:colOff>
                    <xdr:row>14</xdr:row>
                    <xdr:rowOff>143933</xdr:rowOff>
                  </from>
                  <to>
                    <xdr:col>6</xdr:col>
                    <xdr:colOff>897467</xdr:colOff>
                    <xdr:row>14</xdr:row>
                    <xdr:rowOff>427567</xdr:rowOff>
                  </to>
                </anchor>
              </controlPr>
            </control>
          </mc:Choice>
        </mc:AlternateContent>
        <mc:AlternateContent xmlns:mc="http://schemas.openxmlformats.org/markup-compatibility/2006">
          <mc:Choice Requires="x14">
            <control shapeId="2122" r:id="rId9" name="Drop Down 74">
              <controlPr locked="0" defaultSize="0" autoLine="0" autoPict="0">
                <anchor moveWithCells="1">
                  <from>
                    <xdr:col>1</xdr:col>
                    <xdr:colOff>21167</xdr:colOff>
                    <xdr:row>54</xdr:row>
                    <xdr:rowOff>21167</xdr:rowOff>
                  </from>
                  <to>
                    <xdr:col>7</xdr:col>
                    <xdr:colOff>114300</xdr:colOff>
                    <xdr:row>54</xdr:row>
                    <xdr:rowOff>220133</xdr:rowOff>
                  </to>
                </anchor>
              </controlPr>
            </control>
          </mc:Choice>
        </mc:AlternateContent>
        <mc:AlternateContent xmlns:mc="http://schemas.openxmlformats.org/markup-compatibility/2006">
          <mc:Choice Requires="x14">
            <control shapeId="2123" r:id="rId10" name="Drop Down 75">
              <controlPr locked="0" defaultSize="0" autoLine="0" autoPict="0">
                <anchor moveWithCells="1">
                  <from>
                    <xdr:col>1</xdr:col>
                    <xdr:colOff>21167</xdr:colOff>
                    <xdr:row>58</xdr:row>
                    <xdr:rowOff>21167</xdr:rowOff>
                  </from>
                  <to>
                    <xdr:col>7</xdr:col>
                    <xdr:colOff>114300</xdr:colOff>
                    <xdr:row>58</xdr:row>
                    <xdr:rowOff>211667</xdr:rowOff>
                  </to>
                </anchor>
              </controlPr>
            </control>
          </mc:Choice>
        </mc:AlternateContent>
        <mc:AlternateContent xmlns:mc="http://schemas.openxmlformats.org/markup-compatibility/2006">
          <mc:Choice Requires="x14">
            <control shapeId="2128" r:id="rId11" name="Drop Down 80">
              <controlPr locked="0" defaultSize="0" autoLine="0" autoPict="0">
                <anchor moveWithCells="1">
                  <from>
                    <xdr:col>1</xdr:col>
                    <xdr:colOff>21167</xdr:colOff>
                    <xdr:row>60</xdr:row>
                    <xdr:rowOff>21167</xdr:rowOff>
                  </from>
                  <to>
                    <xdr:col>7</xdr:col>
                    <xdr:colOff>114300</xdr:colOff>
                    <xdr:row>60</xdr:row>
                    <xdr:rowOff>211667</xdr:rowOff>
                  </to>
                </anchor>
              </controlPr>
            </control>
          </mc:Choice>
        </mc:AlternateContent>
        <mc:AlternateContent xmlns:mc="http://schemas.openxmlformats.org/markup-compatibility/2006">
          <mc:Choice Requires="x14">
            <control shapeId="2129" r:id="rId12" name="Drop Down 81">
              <controlPr locked="0" defaultSize="0" autoLine="0" autoPict="0">
                <anchor moveWithCells="1">
                  <from>
                    <xdr:col>1</xdr:col>
                    <xdr:colOff>21167</xdr:colOff>
                    <xdr:row>56</xdr:row>
                    <xdr:rowOff>21167</xdr:rowOff>
                  </from>
                  <to>
                    <xdr:col>7</xdr:col>
                    <xdr:colOff>114300</xdr:colOff>
                    <xdr:row>56</xdr:row>
                    <xdr:rowOff>211667</xdr:rowOff>
                  </to>
                </anchor>
              </controlPr>
            </control>
          </mc:Choice>
        </mc:AlternateContent>
        <mc:AlternateContent xmlns:mc="http://schemas.openxmlformats.org/markup-compatibility/2006">
          <mc:Choice Requires="x14">
            <control shapeId="2130" r:id="rId13" name="Drop Down 82">
              <controlPr locked="0" defaultSize="0" autoLine="0" autoPict="0">
                <anchor moveWithCells="1">
                  <from>
                    <xdr:col>1</xdr:col>
                    <xdr:colOff>21167</xdr:colOff>
                    <xdr:row>48</xdr:row>
                    <xdr:rowOff>29633</xdr:rowOff>
                  </from>
                  <to>
                    <xdr:col>7</xdr:col>
                    <xdr:colOff>114300</xdr:colOff>
                    <xdr:row>48</xdr:row>
                    <xdr:rowOff>220133</xdr:rowOff>
                  </to>
                </anchor>
              </controlPr>
            </control>
          </mc:Choice>
        </mc:AlternateContent>
        <mc:AlternateContent xmlns:mc="http://schemas.openxmlformats.org/markup-compatibility/2006">
          <mc:Choice Requires="x14">
            <control shapeId="2131" r:id="rId14" name="Drop Down 83">
              <controlPr locked="0" defaultSize="0" autoLine="0" autoPict="0">
                <anchor moveWithCells="1">
                  <from>
                    <xdr:col>1</xdr:col>
                    <xdr:colOff>21167</xdr:colOff>
                    <xdr:row>44</xdr:row>
                    <xdr:rowOff>29633</xdr:rowOff>
                  </from>
                  <to>
                    <xdr:col>7</xdr:col>
                    <xdr:colOff>114300</xdr:colOff>
                    <xdr:row>44</xdr:row>
                    <xdr:rowOff>237067</xdr:rowOff>
                  </to>
                </anchor>
              </controlPr>
            </control>
          </mc:Choice>
        </mc:AlternateContent>
        <mc:AlternateContent xmlns:mc="http://schemas.openxmlformats.org/markup-compatibility/2006">
          <mc:Choice Requires="x14">
            <control shapeId="2134" r:id="rId15" name="Drop Down 86">
              <controlPr locked="0" defaultSize="0" autoLine="0" autoPict="0">
                <anchor moveWithCells="1">
                  <from>
                    <xdr:col>0</xdr:col>
                    <xdr:colOff>21167</xdr:colOff>
                    <xdr:row>32</xdr:row>
                    <xdr:rowOff>8467</xdr:rowOff>
                  </from>
                  <to>
                    <xdr:col>1</xdr:col>
                    <xdr:colOff>0</xdr:colOff>
                    <xdr:row>32</xdr:row>
                    <xdr:rowOff>237067</xdr:rowOff>
                  </to>
                </anchor>
              </controlPr>
            </control>
          </mc:Choice>
        </mc:AlternateContent>
        <mc:AlternateContent xmlns:mc="http://schemas.openxmlformats.org/markup-compatibility/2006">
          <mc:Choice Requires="x14">
            <control shapeId="2135" r:id="rId16" name="Drop Down 87">
              <controlPr locked="0" defaultSize="0" autoLine="0" autoPict="0">
                <anchor moveWithCells="1">
                  <from>
                    <xdr:col>0</xdr:col>
                    <xdr:colOff>21167</xdr:colOff>
                    <xdr:row>33</xdr:row>
                    <xdr:rowOff>8467</xdr:rowOff>
                  </from>
                  <to>
                    <xdr:col>1</xdr:col>
                    <xdr:colOff>0</xdr:colOff>
                    <xdr:row>33</xdr:row>
                    <xdr:rowOff>237067</xdr:rowOff>
                  </to>
                </anchor>
              </controlPr>
            </control>
          </mc:Choice>
        </mc:AlternateContent>
        <mc:AlternateContent xmlns:mc="http://schemas.openxmlformats.org/markup-compatibility/2006">
          <mc:Choice Requires="x14">
            <control shapeId="2136" r:id="rId17" name="Drop Down 88">
              <controlPr locked="0" defaultSize="0" autoLine="0" autoPict="0">
                <anchor moveWithCells="1">
                  <from>
                    <xdr:col>0</xdr:col>
                    <xdr:colOff>21167</xdr:colOff>
                    <xdr:row>34</xdr:row>
                    <xdr:rowOff>8467</xdr:rowOff>
                  </from>
                  <to>
                    <xdr:col>1</xdr:col>
                    <xdr:colOff>0</xdr:colOff>
                    <xdr:row>34</xdr:row>
                    <xdr:rowOff>237067</xdr:rowOff>
                  </to>
                </anchor>
              </controlPr>
            </control>
          </mc:Choice>
        </mc:AlternateContent>
        <mc:AlternateContent xmlns:mc="http://schemas.openxmlformats.org/markup-compatibility/2006">
          <mc:Choice Requires="x14">
            <control shapeId="2137" r:id="rId18" name="Drop Down 89">
              <controlPr locked="0" defaultSize="0" autoLine="0" autoPict="0">
                <anchor moveWithCells="1">
                  <from>
                    <xdr:col>0</xdr:col>
                    <xdr:colOff>21167</xdr:colOff>
                    <xdr:row>35</xdr:row>
                    <xdr:rowOff>8467</xdr:rowOff>
                  </from>
                  <to>
                    <xdr:col>1</xdr:col>
                    <xdr:colOff>0</xdr:colOff>
                    <xdr:row>35</xdr:row>
                    <xdr:rowOff>237067</xdr:rowOff>
                  </to>
                </anchor>
              </controlPr>
            </control>
          </mc:Choice>
        </mc:AlternateContent>
        <mc:AlternateContent xmlns:mc="http://schemas.openxmlformats.org/markup-compatibility/2006">
          <mc:Choice Requires="x14">
            <control shapeId="2138" r:id="rId19" name="Drop Down 90">
              <controlPr locked="0" defaultSize="0" autoLine="0" autoPict="0">
                <anchor moveWithCells="1">
                  <from>
                    <xdr:col>2</xdr:col>
                    <xdr:colOff>859367</xdr:colOff>
                    <xdr:row>28</xdr:row>
                    <xdr:rowOff>8467</xdr:rowOff>
                  </from>
                  <to>
                    <xdr:col>4</xdr:col>
                    <xdr:colOff>1037167</xdr:colOff>
                    <xdr:row>28</xdr:row>
                    <xdr:rowOff>237067</xdr:rowOff>
                  </to>
                </anchor>
              </controlPr>
            </control>
          </mc:Choice>
        </mc:AlternateContent>
        <mc:AlternateContent xmlns:mc="http://schemas.openxmlformats.org/markup-compatibility/2006">
          <mc:Choice Requires="x14">
            <control shapeId="2139" r:id="rId20" name="Drop Down 91">
              <controlPr locked="0" defaultSize="0" autoLine="0" autoPict="0">
                <anchor moveWithCells="1">
                  <from>
                    <xdr:col>2</xdr:col>
                    <xdr:colOff>859367</xdr:colOff>
                    <xdr:row>29</xdr:row>
                    <xdr:rowOff>8467</xdr:rowOff>
                  </from>
                  <to>
                    <xdr:col>4</xdr:col>
                    <xdr:colOff>1037167</xdr:colOff>
                    <xdr:row>29</xdr:row>
                    <xdr:rowOff>237067</xdr:rowOff>
                  </to>
                </anchor>
              </controlPr>
            </control>
          </mc:Choice>
        </mc:AlternateContent>
        <mc:AlternateContent xmlns:mc="http://schemas.openxmlformats.org/markup-compatibility/2006">
          <mc:Choice Requires="x14">
            <control shapeId="2140" r:id="rId21" name="Drop Down 92">
              <controlPr locked="0" defaultSize="0" autoLine="0" autoPict="0">
                <anchor moveWithCells="1">
                  <from>
                    <xdr:col>2</xdr:col>
                    <xdr:colOff>859367</xdr:colOff>
                    <xdr:row>30</xdr:row>
                    <xdr:rowOff>8467</xdr:rowOff>
                  </from>
                  <to>
                    <xdr:col>4</xdr:col>
                    <xdr:colOff>1037167</xdr:colOff>
                    <xdr:row>30</xdr:row>
                    <xdr:rowOff>237067</xdr:rowOff>
                  </to>
                </anchor>
              </controlPr>
            </control>
          </mc:Choice>
        </mc:AlternateContent>
        <mc:AlternateContent xmlns:mc="http://schemas.openxmlformats.org/markup-compatibility/2006">
          <mc:Choice Requires="x14">
            <control shapeId="2141" r:id="rId22" name="Drop Down 93">
              <controlPr locked="0" defaultSize="0" autoLine="0" autoPict="0">
                <anchor moveWithCells="1">
                  <from>
                    <xdr:col>2</xdr:col>
                    <xdr:colOff>859367</xdr:colOff>
                    <xdr:row>31</xdr:row>
                    <xdr:rowOff>0</xdr:rowOff>
                  </from>
                  <to>
                    <xdr:col>4</xdr:col>
                    <xdr:colOff>1037167</xdr:colOff>
                    <xdr:row>31</xdr:row>
                    <xdr:rowOff>228600</xdr:rowOff>
                  </to>
                </anchor>
              </controlPr>
            </control>
          </mc:Choice>
        </mc:AlternateContent>
        <mc:AlternateContent xmlns:mc="http://schemas.openxmlformats.org/markup-compatibility/2006">
          <mc:Choice Requires="x14">
            <control shapeId="2142" r:id="rId23" name="Drop Down 94">
              <controlPr locked="0" defaultSize="0" autoLine="0" autoPict="0">
                <anchor moveWithCells="1">
                  <from>
                    <xdr:col>0</xdr:col>
                    <xdr:colOff>21167</xdr:colOff>
                    <xdr:row>33</xdr:row>
                    <xdr:rowOff>8467</xdr:rowOff>
                  </from>
                  <to>
                    <xdr:col>1</xdr:col>
                    <xdr:colOff>0</xdr:colOff>
                    <xdr:row>33</xdr:row>
                    <xdr:rowOff>237067</xdr:rowOff>
                  </to>
                </anchor>
              </controlPr>
            </control>
          </mc:Choice>
        </mc:AlternateContent>
        <mc:AlternateContent xmlns:mc="http://schemas.openxmlformats.org/markup-compatibility/2006">
          <mc:Choice Requires="x14">
            <control shapeId="2143" r:id="rId24" name="Drop Down 95">
              <controlPr locked="0" defaultSize="0" autoLine="0" autoPict="0">
                <anchor moveWithCells="1">
                  <from>
                    <xdr:col>0</xdr:col>
                    <xdr:colOff>21167</xdr:colOff>
                    <xdr:row>34</xdr:row>
                    <xdr:rowOff>8467</xdr:rowOff>
                  </from>
                  <to>
                    <xdr:col>1</xdr:col>
                    <xdr:colOff>0</xdr:colOff>
                    <xdr:row>34</xdr:row>
                    <xdr:rowOff>237067</xdr:rowOff>
                  </to>
                </anchor>
              </controlPr>
            </control>
          </mc:Choice>
        </mc:AlternateContent>
        <mc:AlternateContent xmlns:mc="http://schemas.openxmlformats.org/markup-compatibility/2006">
          <mc:Choice Requires="x14">
            <control shapeId="2144" r:id="rId25" name="Drop Down 96">
              <controlPr locked="0" defaultSize="0" autoLine="0" autoPict="0">
                <anchor moveWithCells="1">
                  <from>
                    <xdr:col>0</xdr:col>
                    <xdr:colOff>21167</xdr:colOff>
                    <xdr:row>34</xdr:row>
                    <xdr:rowOff>8467</xdr:rowOff>
                  </from>
                  <to>
                    <xdr:col>1</xdr:col>
                    <xdr:colOff>0</xdr:colOff>
                    <xdr:row>34</xdr:row>
                    <xdr:rowOff>237067</xdr:rowOff>
                  </to>
                </anchor>
              </controlPr>
            </control>
          </mc:Choice>
        </mc:AlternateContent>
        <mc:AlternateContent xmlns:mc="http://schemas.openxmlformats.org/markup-compatibility/2006">
          <mc:Choice Requires="x14">
            <control shapeId="2145" r:id="rId26" name="Drop Down 97">
              <controlPr locked="0" defaultSize="0" autoLine="0" autoPict="0">
                <anchor moveWithCells="1">
                  <from>
                    <xdr:col>0</xdr:col>
                    <xdr:colOff>21167</xdr:colOff>
                    <xdr:row>35</xdr:row>
                    <xdr:rowOff>8467</xdr:rowOff>
                  </from>
                  <to>
                    <xdr:col>1</xdr:col>
                    <xdr:colOff>0</xdr:colOff>
                    <xdr:row>35</xdr:row>
                    <xdr:rowOff>237067</xdr:rowOff>
                  </to>
                </anchor>
              </controlPr>
            </control>
          </mc:Choice>
        </mc:AlternateContent>
        <mc:AlternateContent xmlns:mc="http://schemas.openxmlformats.org/markup-compatibility/2006">
          <mc:Choice Requires="x14">
            <control shapeId="2146" r:id="rId27" name="Drop Down 98">
              <controlPr locked="0" defaultSize="0" autoLine="0" autoPict="0">
                <anchor moveWithCells="1">
                  <from>
                    <xdr:col>0</xdr:col>
                    <xdr:colOff>21167</xdr:colOff>
                    <xdr:row>35</xdr:row>
                    <xdr:rowOff>8467</xdr:rowOff>
                  </from>
                  <to>
                    <xdr:col>1</xdr:col>
                    <xdr:colOff>0</xdr:colOff>
                    <xdr:row>35</xdr:row>
                    <xdr:rowOff>237067</xdr:rowOff>
                  </to>
                </anchor>
              </controlPr>
            </control>
          </mc:Choice>
        </mc:AlternateContent>
        <mc:AlternateContent xmlns:mc="http://schemas.openxmlformats.org/markup-compatibility/2006">
          <mc:Choice Requires="x14">
            <control shapeId="2147" r:id="rId28" name="Drop Down 99">
              <controlPr locked="0" defaultSize="0" autoLine="0" autoPict="0">
                <anchor moveWithCells="1">
                  <from>
                    <xdr:col>0</xdr:col>
                    <xdr:colOff>21167</xdr:colOff>
                    <xdr:row>35</xdr:row>
                    <xdr:rowOff>8467</xdr:rowOff>
                  </from>
                  <to>
                    <xdr:col>1</xdr:col>
                    <xdr:colOff>0</xdr:colOff>
                    <xdr:row>35</xdr:row>
                    <xdr:rowOff>237067</xdr:rowOff>
                  </to>
                </anchor>
              </controlPr>
            </control>
          </mc:Choice>
        </mc:AlternateContent>
        <mc:AlternateContent xmlns:mc="http://schemas.openxmlformats.org/markup-compatibility/2006">
          <mc:Choice Requires="x14">
            <control shapeId="2148" r:id="rId29" name="Drop Down 100">
              <controlPr locked="0" defaultSize="0" autoLine="0" autoPict="0">
                <anchor moveWithCells="1">
                  <from>
                    <xdr:col>2</xdr:col>
                    <xdr:colOff>859367</xdr:colOff>
                    <xdr:row>29</xdr:row>
                    <xdr:rowOff>8467</xdr:rowOff>
                  </from>
                  <to>
                    <xdr:col>4</xdr:col>
                    <xdr:colOff>1037167</xdr:colOff>
                    <xdr:row>29</xdr:row>
                    <xdr:rowOff>237067</xdr:rowOff>
                  </to>
                </anchor>
              </controlPr>
            </control>
          </mc:Choice>
        </mc:AlternateContent>
        <mc:AlternateContent xmlns:mc="http://schemas.openxmlformats.org/markup-compatibility/2006">
          <mc:Choice Requires="x14">
            <control shapeId="2149" r:id="rId30" name="Drop Down 101">
              <controlPr locked="0" defaultSize="0" autoLine="0" autoPict="0">
                <anchor moveWithCells="1">
                  <from>
                    <xdr:col>2</xdr:col>
                    <xdr:colOff>859367</xdr:colOff>
                    <xdr:row>30</xdr:row>
                    <xdr:rowOff>8467</xdr:rowOff>
                  </from>
                  <to>
                    <xdr:col>4</xdr:col>
                    <xdr:colOff>1037167</xdr:colOff>
                    <xdr:row>30</xdr:row>
                    <xdr:rowOff>237067</xdr:rowOff>
                  </to>
                </anchor>
              </controlPr>
            </control>
          </mc:Choice>
        </mc:AlternateContent>
        <mc:AlternateContent xmlns:mc="http://schemas.openxmlformats.org/markup-compatibility/2006">
          <mc:Choice Requires="x14">
            <control shapeId="2150" r:id="rId31" name="Drop Down 102">
              <controlPr locked="0" defaultSize="0" autoLine="0" autoPict="0">
                <anchor moveWithCells="1">
                  <from>
                    <xdr:col>2</xdr:col>
                    <xdr:colOff>859367</xdr:colOff>
                    <xdr:row>30</xdr:row>
                    <xdr:rowOff>8467</xdr:rowOff>
                  </from>
                  <to>
                    <xdr:col>4</xdr:col>
                    <xdr:colOff>1037167</xdr:colOff>
                    <xdr:row>30</xdr:row>
                    <xdr:rowOff>237067</xdr:rowOff>
                  </to>
                </anchor>
              </controlPr>
            </control>
          </mc:Choice>
        </mc:AlternateContent>
        <mc:AlternateContent xmlns:mc="http://schemas.openxmlformats.org/markup-compatibility/2006">
          <mc:Choice Requires="x14">
            <control shapeId="2151" r:id="rId32" name="Drop Down 103">
              <controlPr locked="0" defaultSize="0" autoLine="0" autoPict="0">
                <anchor moveWithCells="1">
                  <from>
                    <xdr:col>2</xdr:col>
                    <xdr:colOff>859367</xdr:colOff>
                    <xdr:row>31</xdr:row>
                    <xdr:rowOff>8467</xdr:rowOff>
                  </from>
                  <to>
                    <xdr:col>4</xdr:col>
                    <xdr:colOff>1037167</xdr:colOff>
                    <xdr:row>31</xdr:row>
                    <xdr:rowOff>237067</xdr:rowOff>
                  </to>
                </anchor>
              </controlPr>
            </control>
          </mc:Choice>
        </mc:AlternateContent>
        <mc:AlternateContent xmlns:mc="http://schemas.openxmlformats.org/markup-compatibility/2006">
          <mc:Choice Requires="x14">
            <control shapeId="2152" r:id="rId33" name="Drop Down 104">
              <controlPr locked="0" defaultSize="0" autoLine="0" autoPict="0">
                <anchor moveWithCells="1">
                  <from>
                    <xdr:col>2</xdr:col>
                    <xdr:colOff>859367</xdr:colOff>
                    <xdr:row>31</xdr:row>
                    <xdr:rowOff>8467</xdr:rowOff>
                  </from>
                  <to>
                    <xdr:col>4</xdr:col>
                    <xdr:colOff>1037167</xdr:colOff>
                    <xdr:row>31</xdr:row>
                    <xdr:rowOff>237067</xdr:rowOff>
                  </to>
                </anchor>
              </controlPr>
            </control>
          </mc:Choice>
        </mc:AlternateContent>
        <mc:AlternateContent xmlns:mc="http://schemas.openxmlformats.org/markup-compatibility/2006">
          <mc:Choice Requires="x14">
            <control shapeId="2153" r:id="rId34" name="Drop Down 105">
              <controlPr locked="0" defaultSize="0" autoLine="0" autoPict="0">
                <anchor moveWithCells="1">
                  <from>
                    <xdr:col>2</xdr:col>
                    <xdr:colOff>859367</xdr:colOff>
                    <xdr:row>31</xdr:row>
                    <xdr:rowOff>8467</xdr:rowOff>
                  </from>
                  <to>
                    <xdr:col>4</xdr:col>
                    <xdr:colOff>1037167</xdr:colOff>
                    <xdr:row>31</xdr:row>
                    <xdr:rowOff>237067</xdr:rowOff>
                  </to>
                </anchor>
              </controlPr>
            </control>
          </mc:Choice>
        </mc:AlternateContent>
        <mc:AlternateContent xmlns:mc="http://schemas.openxmlformats.org/markup-compatibility/2006">
          <mc:Choice Requires="x14">
            <control shapeId="2154" r:id="rId35" name="Drop Down 106">
              <controlPr locked="0" defaultSize="0" autoLine="0" autoPict="0">
                <anchor moveWithCells="1">
                  <from>
                    <xdr:col>1</xdr:col>
                    <xdr:colOff>21167</xdr:colOff>
                    <xdr:row>52</xdr:row>
                    <xdr:rowOff>29633</xdr:rowOff>
                  </from>
                  <to>
                    <xdr:col>7</xdr:col>
                    <xdr:colOff>114300</xdr:colOff>
                    <xdr:row>52</xdr:row>
                    <xdr:rowOff>220133</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10</vt:i4>
      </vt:variant>
    </vt:vector>
  </HeadingPairs>
  <TitlesOfParts>
    <vt:vector size="28" baseType="lpstr">
      <vt:lpstr>Hints1</vt:lpstr>
      <vt:lpstr>Reporting</vt:lpstr>
      <vt:lpstr>Hinweise1</vt:lpstr>
      <vt:lpstr>Hinweise2</vt:lpstr>
      <vt:lpstr>Hinweise3</vt:lpstr>
      <vt:lpstr>Ergebnisangabe</vt:lpstr>
      <vt:lpstr>Kontakt</vt:lpstr>
      <vt:lpstr>Teilnehmerdaten</vt:lpstr>
      <vt:lpstr>Ergebnisse</vt:lpstr>
      <vt:lpstr>Mitteilungen</vt:lpstr>
      <vt:lpstr>Citronensäure</vt:lpstr>
      <vt:lpstr>Glu_Fru_Sacc</vt:lpstr>
      <vt:lpstr>L-Äpfelsäure</vt:lpstr>
      <vt:lpstr>Benzoe_Sorbin</vt:lpstr>
      <vt:lpstr>Farbstoffe_qual</vt:lpstr>
      <vt:lpstr>Farbstoffe_quan</vt:lpstr>
      <vt:lpstr>Farbstoffe</vt:lpstr>
      <vt:lpstr>Fett</vt:lpstr>
      <vt:lpstr>Hinweise3!_ftn1</vt:lpstr>
      <vt:lpstr>Hints1!_ftnref1</vt:lpstr>
      <vt:lpstr>Hinweise1!_ftnref1</vt:lpstr>
      <vt:lpstr>Ergebnisse!Druckbereich</vt:lpstr>
      <vt:lpstr>Hinweise1!Druckbereich</vt:lpstr>
      <vt:lpstr>Hinweise2!Druckbereich</vt:lpstr>
      <vt:lpstr>Ergebnisangabe!OLE_LINK1</vt:lpstr>
      <vt:lpstr>Reporting!OLE_LINK1</vt:lpstr>
      <vt:lpstr>Reporting!OLE_LINK2</vt:lpstr>
      <vt:lpstr>Benzoe_Sorbin!Parameter2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LVU</cp:lastModifiedBy>
  <cp:lastPrinted>2023-02-05T08:39:15Z</cp:lastPrinted>
  <dcterms:created xsi:type="dcterms:W3CDTF">2005-02-14T18:41:01Z</dcterms:created>
  <dcterms:modified xsi:type="dcterms:W3CDTF">2023-03-02T17:30:33Z</dcterms:modified>
</cp:coreProperties>
</file>